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190" tabRatio="597" activeTab="0"/>
  </bookViews>
  <sheets>
    <sheet name="ปะหน้า" sheetId="1" r:id="rId1"/>
    <sheet name="Form-1" sheetId="2" r:id="rId2"/>
    <sheet name="คำอธิบาย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xlfn.BAHTTEXT" hidden="1">#NAME?</definedName>
    <definedName name="A65..72" localSheetId="0">#REF!</definedName>
    <definedName name="A65..72">#REF!</definedName>
    <definedName name="Auto_Print" localSheetId="0">#REF!</definedName>
    <definedName name="Auto_Print">#REF!</definedName>
    <definedName name="b">'[6]ขนาดกลาง'!#REF!</definedName>
    <definedName name="Criteria_MI">#REF!</definedName>
    <definedName name="hua1">#REF!</definedName>
    <definedName name="hua2">#REF!</definedName>
    <definedName name="hua3">#REF!</definedName>
    <definedName name="hua4">#REF!</definedName>
    <definedName name="loa1">#REF!</definedName>
    <definedName name="loa2">#REF!</definedName>
    <definedName name="loa3">#REF!</definedName>
    <definedName name="loa4">#REF!</definedName>
    <definedName name="ping1">#REF!</definedName>
    <definedName name="ping2">#REF!</definedName>
    <definedName name="ping3">#REF!</definedName>
    <definedName name="ping4">#REF!</definedName>
    <definedName name="_xlnm.Print_Area" localSheetId="2">'คำอธิบาย'!$A:$F</definedName>
    <definedName name="_xlnm.Print_Titles" localSheetId="1">'Form-1'!$1:$6</definedName>
    <definedName name="seaw1">#REF!</definedName>
    <definedName name="seaw2">#REF!</definedName>
    <definedName name="seaw3">#REF!</definedName>
    <definedName name="seaw4">#REF!</definedName>
    <definedName name="tbu">#REF!</definedName>
    <definedName name="tdig">#REF!</definedName>
    <definedName name="tdong">#REF!</definedName>
    <definedName name="thuay">#REF!</definedName>
    <definedName name="tloa">#REF!</definedName>
    <definedName name="tma">#REF!</definedName>
    <definedName name="tping">#REF!</definedName>
    <definedName name="tpipe">#REF!</definedName>
    <definedName name="troad">#REF!</definedName>
    <definedName name="tsaew">#REF!</definedName>
    <definedName name="tsin">#REF!</definedName>
    <definedName name="tsmall">#REF!</definedName>
    <definedName name="ttung">#REF!</definedName>
    <definedName name="tung1">#REF!</definedName>
    <definedName name="tung2">#REF!</definedName>
    <definedName name="tung3">#REF!</definedName>
    <definedName name="tung4">#REF!</definedName>
    <definedName name="twang">#REF!</definedName>
    <definedName name="กดกกดด">#REF!</definedName>
    <definedName name="กันส่วนกลาง">'[1]SUM (Region)'!#REF!</definedName>
    <definedName name="คงเหลือ">'[1]SUM (Region)'!#REF!</definedName>
    <definedName name="คงเหลือสชป.1">'[1]SUM (Region)'!#REF!</definedName>
    <definedName name="คงเหลือสชป.10">'[1]SUM (Region)'!#REF!</definedName>
    <definedName name="คงเหลือสชป.11">'[1]SUM (Region)'!#REF!</definedName>
    <definedName name="คงเหลือสชป.12">'[1]SUM (Region)'!#REF!</definedName>
    <definedName name="คงเหลือสชป.13">'[1]SUM (Region)'!#REF!</definedName>
    <definedName name="คงเหลือสชป.14">'[1]SUM (Region)'!#REF!</definedName>
    <definedName name="คงเหลือสชป.15">'[1]SUM (Region)'!#REF!</definedName>
    <definedName name="คงเหลือสชป.16">'[1]SUM (Region)'!#REF!</definedName>
    <definedName name="คงเหลือสชป.2">'[1]SUM (Region)'!#REF!</definedName>
    <definedName name="คงเหลือสชป.3">'[1]SUM (Region)'!#REF!</definedName>
    <definedName name="คงเหลือสชป.4">'[1]SUM (Region)'!#REF!</definedName>
    <definedName name="คงเหลือสชป.5">'[1]SUM (Region)'!#REF!</definedName>
    <definedName name="คงเหลือสชป.6">'[1]SUM (Region)'!#REF!</definedName>
    <definedName name="คงเหลือสชป.7">'[1]SUM (Region)'!#REF!</definedName>
    <definedName name="คงเหลือสชป.8">'[1]SUM (Region)'!#REF!</definedName>
    <definedName name="คงเหลือสชป.9">'[1]SUM (Region)'!#REF!</definedName>
    <definedName name="ความต้องการงปม.">'[1]SUM (Region)'!#REF!</definedName>
    <definedName name="ความต้องการงปม.สชป.1">'[1]SUM (Region)'!#REF!</definedName>
    <definedName name="ความต้องการงปม.สชป.10">'[1]SUM (Region)'!#REF!</definedName>
    <definedName name="ความต้องการงปม.สชป.11">'[1]SUM (Region)'!#REF!</definedName>
    <definedName name="ความต้องการงปม.สชป.12">'[1]SUM (Region)'!#REF!</definedName>
    <definedName name="ความต้องการงปม.สชป.13">'[1]SUM (Region)'!#REF!</definedName>
    <definedName name="ความต้องการงปม.สชป.14">'[1]SUM (Region)'!#REF!</definedName>
    <definedName name="ความต้องการงปม.สชป.15">'[1]SUM (Region)'!#REF!</definedName>
    <definedName name="ความต้องการงปม.สชป.16">'[1]SUM (Region)'!#REF!</definedName>
    <definedName name="ความต้องการงปม.สชป.2">'[1]SUM (Region)'!#REF!</definedName>
    <definedName name="ความต้องการงปม.สชป.3">'[1]SUM (Region)'!#REF!</definedName>
    <definedName name="ความต้องการงปม.สชป.4">'[1]SUM (Region)'!#REF!</definedName>
    <definedName name="ความต้องการงปม.สชป.5">'[1]SUM (Region)'!#REF!</definedName>
    <definedName name="ความต้องการงปม.สชป.6">'[1]SUM (Region)'!#REF!</definedName>
    <definedName name="ความต้องการงปม.สชป.7">'[1]SUM (Region)'!#REF!</definedName>
    <definedName name="ความต้องการงปม.สชป.8">'[1]SUM (Region)'!#REF!</definedName>
    <definedName name="ความต้องการงปม.สชป.9">'[1]SUM (Region)'!#REF!</definedName>
    <definedName name="ค้างปมก." localSheetId="2">#REF!</definedName>
    <definedName name="ค้างปมก.">'[1]SUM (Region)'!#REF!</definedName>
    <definedName name="ค้างปมก.สชป.1" localSheetId="2">#REF!</definedName>
    <definedName name="ค้างปมก.สชป.1">'[1]SUM (Region)'!#REF!</definedName>
    <definedName name="ค้างปมก.สชป.10" localSheetId="2">#REF!</definedName>
    <definedName name="ค้างปมก.สชป.10">'[1]SUM (Region)'!#REF!</definedName>
    <definedName name="ค้างปมก.สชป.11" localSheetId="2">#REF!</definedName>
    <definedName name="ค้างปมก.สชป.11">'[1]SUM (Region)'!#REF!</definedName>
    <definedName name="ค้างปมก.สชป.12" localSheetId="2">#REF!</definedName>
    <definedName name="ค้างปมก.สชป.12">'[1]SUM (Region)'!#REF!</definedName>
    <definedName name="ค้างปมก.สชป.13">'[1]SUM (Region)'!#REF!</definedName>
    <definedName name="ค้างปมก.สชป.14">'[1]SUM (Region)'!#REF!</definedName>
    <definedName name="ค้างปมก.สชป.15">'[1]SUM (Region)'!#REF!</definedName>
    <definedName name="ค้างปมก.สชป.16">'[1]SUM (Region)'!#REF!</definedName>
    <definedName name="ค้างปมก.สชป.2" localSheetId="2">#REF!</definedName>
    <definedName name="ค้างปมก.สชป.2">'[1]SUM (Region)'!#REF!</definedName>
    <definedName name="ค้างปมก.สชป.3" localSheetId="2">#REF!</definedName>
    <definedName name="ค้างปมก.สชป.3">'[1]SUM (Region)'!#REF!</definedName>
    <definedName name="ค้างปมก.สชป.4" localSheetId="2">#REF!</definedName>
    <definedName name="ค้างปมก.สชป.4">'[1]SUM (Region)'!#REF!</definedName>
    <definedName name="ค้างปมก.สชป.5" localSheetId="2">#REF!</definedName>
    <definedName name="ค้างปมก.สชป.5">'[1]SUM (Region)'!#REF!</definedName>
    <definedName name="ค้างปมก.สชป.6" localSheetId="2">#REF!</definedName>
    <definedName name="ค้างปมก.สชป.6">'[1]SUM (Region)'!#REF!</definedName>
    <definedName name="ค้างปมก.สชป.7" localSheetId="2">#REF!</definedName>
    <definedName name="ค้างปมก.สชป.7">'[1]SUM (Region)'!#REF!</definedName>
    <definedName name="ค้างปมก.สชป.8" localSheetId="2">#REF!</definedName>
    <definedName name="ค้างปมก.สชป.8">'[1]SUM (Region)'!#REF!</definedName>
    <definedName name="ค้างปมก.สชป.9" localSheetId="2">#REF!</definedName>
    <definedName name="ค้างปมก.สชป.9">'[1]SUM (Region)'!#REF!</definedName>
    <definedName name="งปม.รวม" localSheetId="2">#REF!</definedName>
    <definedName name="งปม.รวม">'[1]SUM (Region)'!#REF!</definedName>
    <definedName name="งปม.รวมสชป.1">'[1]SUM (Region)'!#REF!</definedName>
    <definedName name="งปม.รวมสชป.10">'[1]SUM (Region)'!#REF!</definedName>
    <definedName name="งปม.รวมสชป.11">'[1]SUM (Region)'!#REF!</definedName>
    <definedName name="งปม.รวมสชป.12">'[1]SUM (Region)'!#REF!</definedName>
    <definedName name="งปม.รวมสชป.13">'[1]SUM (Region)'!#REF!</definedName>
    <definedName name="งปม.รวมสชป.14">'[1]SUM (Region)'!#REF!</definedName>
    <definedName name="งปม.รวมสชป.15">'[1]SUM (Region)'!#REF!</definedName>
    <definedName name="งปม.รวมสชป.16">'[1]SUM (Region)'!#REF!</definedName>
    <definedName name="งปม.รวมสชป.2">'[1]SUM (Region)'!#REF!</definedName>
    <definedName name="งปม.รวมสชป.3">'[1]SUM (Region)'!#REF!</definedName>
    <definedName name="งปม.รวมสชป.4">'[1]SUM (Region)'!#REF!</definedName>
    <definedName name="งปม.รวมสชป.5">'[1]SUM (Region)'!#REF!</definedName>
    <definedName name="งปม.รวมสชป.6">'[1]SUM (Region)'!#REF!</definedName>
    <definedName name="งปม.รวมสชป.7">'[1]SUM (Region)'!#REF!</definedName>
    <definedName name="งปม.รวมสชป.8">'[1]SUM (Region)'!#REF!</definedName>
    <definedName name="งปม.รวมสชป.9">'[1]SUM (Region)'!#REF!</definedName>
    <definedName name="งวดค่าจ้างสชป.1">#REF!</definedName>
    <definedName name="งวดค่าจ้างสชป.10">#REF!</definedName>
    <definedName name="งวดค่าจ้างสชป.11">#REF!</definedName>
    <definedName name="งวดค่าจ้างสชป.12">#REF!</definedName>
    <definedName name="งวดค่าจ้างสชป.2">#REF!</definedName>
    <definedName name="งวดค่าจ้างสชป.3">#REF!</definedName>
    <definedName name="งวดค่าจ้างสชป.4">#REF!</definedName>
    <definedName name="งวดค่าจ้างสชป.5">#REF!</definedName>
    <definedName name="งวดค่าจ้างสชป.6">#REF!</definedName>
    <definedName name="งวดค่าจ้างสชป.7">#REF!</definedName>
    <definedName name="งวดค่าจ้างสชป.8">#REF!</definedName>
    <definedName name="งวดค่าจ้างสชป.9">#REF!</definedName>
    <definedName name="งวดจ้างเหมาสชป.1">#REF!</definedName>
    <definedName name="งวดจ้างเหมาสชป.10">#REF!</definedName>
    <definedName name="งวดจ้างเหมาสชป.11">#REF!</definedName>
    <definedName name="งวดจ้างเหมาสชป.12">#REF!</definedName>
    <definedName name="งวดจ้างเหมาสชป.2">#REF!</definedName>
    <definedName name="งวดจ้างเหมาสชป.3">#REF!</definedName>
    <definedName name="งวดจ้างเหมาสชป.4">#REF!</definedName>
    <definedName name="งวดจ้างเหมาสชป.5">#REF!</definedName>
    <definedName name="งวดจ้างเหมาสชป.6">#REF!</definedName>
    <definedName name="งวดจ้างเหมาสชป.7">#REF!</definedName>
    <definedName name="งวดจ้างเหมาสชป.8">#REF!</definedName>
    <definedName name="งวดจ้างเหมา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านยกเลิก" localSheetId="2">#REF!</definedName>
    <definedName name="งานยกเลิก">'[1]SUM (Region)'!#REF!</definedName>
    <definedName name="เงินงวด" localSheetId="2">#REF!</definedName>
    <definedName name="เงินงวด">'[1]SUM (Region)'!#REF!</definedName>
    <definedName name="เงินงวดกันส่วนกลาง">'[1]SUM (Region)'!#REF!</definedName>
    <definedName name="เงินงวดกันส่วนกลางสชป.1">'[1]SUM (Region)'!#REF!</definedName>
    <definedName name="เงินงวดกันส่วนกลางสชป.10">'[1]SUM (Region)'!#REF!</definedName>
    <definedName name="เงินงวดกันส่วนกลางสชป.11">'[1]SUM (Region)'!#REF!</definedName>
    <definedName name="เงินงวดกันส่วนกลางสชป.12">'[1]SUM (Region)'!#REF!</definedName>
    <definedName name="เงินงวดกันส่วนกลางสชป.13">'[1]SUM (Region)'!#REF!</definedName>
    <definedName name="เงินงวดกันส่วนกลางสชป.14">'[1]SUM (Region)'!#REF!</definedName>
    <definedName name="เงินงวดกันส่วนกลางสชป.15">'[1]SUM (Region)'!#REF!</definedName>
    <definedName name="เงินงวดกันส่วนกลางสชป.16">'[1]SUM (Region)'!#REF!</definedName>
    <definedName name="เงินงวดกันส่วนกลางสชป.2">'[1]SUM (Region)'!#REF!</definedName>
    <definedName name="เงินงวดกันส่วนกลางสชป.3">'[1]SUM (Region)'!#REF!</definedName>
    <definedName name="เงินงวดกันส่วนกลางสชป.4">'[1]SUM (Region)'!#REF!</definedName>
    <definedName name="เงินงวดกันส่วนกลางสชป.5">'[1]SUM (Region)'!#REF!</definedName>
    <definedName name="เงินงวดกันส่วนกลางสชป.6">'[1]SUM (Region)'!#REF!</definedName>
    <definedName name="เงินงวดกันส่วนกลางสชป.7">'[1]SUM (Region)'!#REF!</definedName>
    <definedName name="เงินงวดกันส่วนกลางสชป.8">'[1]SUM (Region)'!#REF!</definedName>
    <definedName name="เงินงวดกันส่วนกลางสชป.9">'[1]SUM (Region)'!#REF!</definedName>
    <definedName name="เงินงวดค่าจ้าง">#REF!</definedName>
    <definedName name="เงินงวดค่าจ้างกันส่วนกลาง">'[1]SUM (Region)'!#REF!</definedName>
    <definedName name="เงินงวดค่าจ้างกันส่วนกลางสชป.1">'[1]SUM (Region)'!#REF!</definedName>
    <definedName name="เงินงวดค่าจ้างกันส่วนกลางสชป.10">'[1]SUM (Region)'!#REF!</definedName>
    <definedName name="เงินงวดค่าจ้างกันส่วนกลางสชป.11">'[1]SUM (Region)'!#REF!</definedName>
    <definedName name="เงินงวดค่าจ้างกันส่วนกลางสชป.12">'[1]SUM (Region)'!#REF!</definedName>
    <definedName name="เงินงวดค่าจ้างกันส่วนกลางสชป.13">'[1]SUM (Region)'!#REF!</definedName>
    <definedName name="เงินงวดค่าจ้างกันส่วนกลางสชป.14">'[1]SUM (Region)'!#REF!</definedName>
    <definedName name="เงินงวดค่าจ้างกันส่วนกลางสชป.15">'[1]SUM (Region)'!#REF!</definedName>
    <definedName name="เงินงวดค่าจ้างกันส่วนกลางสชป.16">'[1]SUM (Region)'!#REF!</definedName>
    <definedName name="เงินงวดค่าจ้างกันส่วนกลางสชป.2">'[1]SUM (Region)'!#REF!</definedName>
    <definedName name="เงินงวดค่าจ้างกันส่วนกลางสชป.3">'[1]SUM (Region)'!#REF!</definedName>
    <definedName name="เงินงวดค่าจ้างกันส่วนกลางสชป.4">'[1]SUM (Region)'!#REF!</definedName>
    <definedName name="เงินงวดค่าจ้างกันส่วนกลางสชป.5">'[1]SUM (Region)'!#REF!</definedName>
    <definedName name="เงินงวดค่าจ้างกันส่วนกลางสชป.6">'[1]SUM (Region)'!#REF!</definedName>
    <definedName name="เงินงวดค่าจ้างกันส่วนกลางสชป.7">'[1]SUM (Region)'!#REF!</definedName>
    <definedName name="เงินงวดค่าจ้างกันส่วนกลางสชป.8">'[1]SUM (Region)'!#REF!</definedName>
    <definedName name="เงินงวดค่าจ้างกันส่วนกลางสชป.9">'[1]SUM (Region)'!#REF!</definedName>
    <definedName name="เงินงวดค่าจ้างค่าอำนวยการ">'[1]SUM (Region)'!#REF!</definedName>
    <definedName name="เงินงวดค่าจ้างค่าอำนวยการสชป.1">'[1]SUM (Region)'!#REF!</definedName>
    <definedName name="เงินงวดค่าจ้างค่าอำนวยการสชป.10">'[1]SUM (Region)'!#REF!</definedName>
    <definedName name="เงินงวดค่าจ้างค่าอำนวยการสชป.11">'[1]SUM (Region)'!#REF!</definedName>
    <definedName name="เงินงวดค่าจ้างค่าอำนวยการสชป.12">'[1]SUM (Region)'!#REF!</definedName>
    <definedName name="เงินงวดค่าจ้างค่าอำนวยการสชป.13">'[1]SUM (Region)'!#REF!</definedName>
    <definedName name="เงินงวดค่าจ้างค่าอำนวยการสชป.14">'[1]SUM (Region)'!#REF!</definedName>
    <definedName name="เงินงวดค่าจ้างค่าอำนวยการสชป.15">'[1]SUM (Region)'!#REF!</definedName>
    <definedName name="เงินงวดค่าจ้างค่าอำนวยการสชป.16">'[1]SUM (Region)'!#REF!</definedName>
    <definedName name="เงินงวดค่าจ้างค่าอำนวยการสชป.2">'[1]SUM (Region)'!#REF!</definedName>
    <definedName name="เงินงวดค่าจ้างค่าอำนวยการสชป.3">'[1]SUM (Region)'!#REF!</definedName>
    <definedName name="เงินงวดค่าจ้างค่าอำนวยการสชป.4">'[1]SUM (Region)'!#REF!</definedName>
    <definedName name="เงินงวดค่าจ้างค่าอำนวยการสชป.5">'[1]SUM (Region)'!#REF!</definedName>
    <definedName name="เงินงวดค่าจ้างค่าอำนวยการสชป.6">'[1]SUM (Region)'!#REF!</definedName>
    <definedName name="เงินงวดค่าจ้างค่าอำนวยการสชป.7">'[1]SUM (Region)'!#REF!</definedName>
    <definedName name="เงินงวดค่าจ้างค่าอำนวยการสชป.8">'[1]SUM (Region)'!#REF!</definedName>
    <definedName name="เงินงวดค่าจ้างค่าอำนวยการสชป.9">'[1]SUM (Region)'!#REF!</definedName>
    <definedName name="เงินงวดค่าจ้างส่วนจังหวัด">'[1]SUM (Region)'!#REF!</definedName>
    <definedName name="เงินงวดค่าจ้างส่วนจังหวัดสชป.">'[1]SUM (Region)'!#REF!</definedName>
    <definedName name="เงินงวดค่าจ้างส่วนจังหวัดสชป.10">'[1]SUM (Region)'!#REF!</definedName>
    <definedName name="เงินงวดค่าจ้างส่วนจังหวัดสชป.11">'[1]SUM (Region)'!#REF!</definedName>
    <definedName name="เงินงวดค่าจ้างส่วนจังหวัดสชป.12">'[1]SUM (Region)'!#REF!</definedName>
    <definedName name="เงินงวดค่าจ้างส่วนจังหวัดสชป.13">'[1]SUM (Region)'!#REF!</definedName>
    <definedName name="เงินงวดค่าจ้างส่วนจังหวัดสชป.14">'[1]SUM (Region)'!#REF!</definedName>
    <definedName name="เงินงวดค่าจ้างส่วนจังหวัดสชป.15">'[1]SUM (Region)'!#REF!</definedName>
    <definedName name="เงินงวดค่าจ้างส่วนจังหวัดสชป.16">'[1]SUM (Region)'!#REF!</definedName>
    <definedName name="เงินงวดค่าจ้างส่วนจังหวัดสชป.2">'[1]SUM (Region)'!#REF!</definedName>
    <definedName name="เงินงวดค่าจ้างส่วนจังหวัดสชป.3">'[1]SUM (Region)'!#REF!</definedName>
    <definedName name="เงินงวดค่าจ้างส่วนจังหวัดสชป.4">'[1]SUM (Region)'!#REF!</definedName>
    <definedName name="เงินงวดค่าจ้างส่วนจังหวัดสชป.5">'[1]SUM (Region)'!#REF!</definedName>
    <definedName name="เงินงวดค่าจ้างส่วนจังหวัดสชป.6">'[1]SUM (Region)'!#REF!</definedName>
    <definedName name="เงินงวดค่าจ้างส่วนจังหวัดสชป.7">'[1]SUM (Region)'!#REF!</definedName>
    <definedName name="เงินงวดค่าจ้างส่วนจังหวัดสชป.8">'[1]SUM (Region)'!#REF!</definedName>
    <definedName name="เงินงวดค่าจ้างส่วนจังหวัดสชป.9">'[1]SUM (Region)'!#REF!</definedName>
    <definedName name="เงินงวดค่าอำนวยการ">'[1]SUM (Region)'!#REF!</definedName>
    <definedName name="เงินงวดค่าอำนวยการสชป.1">'[1]SUM (Region)'!#REF!</definedName>
    <definedName name="เงินงวดค่าอำนวยการสชป.10">'[1]SUM (Region)'!#REF!</definedName>
    <definedName name="เงินงวดค่าอำนวยการสชป.11">'[1]SUM (Region)'!#REF!</definedName>
    <definedName name="เงินงวดค่าอำนวยการสชป.12">'[1]SUM (Region)'!#REF!</definedName>
    <definedName name="เงินงวดค่าอำนวยการสชป.13">'[1]SUM (Region)'!#REF!</definedName>
    <definedName name="เงินงวดค่าอำนวยการสชป.14">'[1]SUM (Region)'!#REF!</definedName>
    <definedName name="เงินงวดค่าอำนวยการสชป.15">'[1]SUM (Region)'!#REF!</definedName>
    <definedName name="เงินงวดค่าอำนวยการสชป.16">'[1]SUM (Region)'!#REF!</definedName>
    <definedName name="เงินงวดค่าอำนวยการสชป.2">'[1]SUM (Region)'!#REF!</definedName>
    <definedName name="เงินงวดค่าอำนวยการสชป.3">'[1]SUM (Region)'!#REF!</definedName>
    <definedName name="เงินงวดค่าอำนวยการสชป.4">'[1]SUM (Region)'!#REF!</definedName>
    <definedName name="เงินงวดค่าอำนวยการสชป.5">'[1]SUM (Region)'!#REF!</definedName>
    <definedName name="เงินงวดค่าอำนวยการสชป.6">'[1]SUM (Region)'!#REF!</definedName>
    <definedName name="เงินงวดค่าอำนวยการสชป.7">'[1]SUM (Region)'!#REF!</definedName>
    <definedName name="เงินงวดค่าอำนวยการสชป.8">'[1]SUM (Region)'!#REF!</definedName>
    <definedName name="เงินงวดค่าอำนวยการสชป.9">'[1]SUM (Region)'!#REF!</definedName>
    <definedName name="เงินงวดจ้างเหมา" localSheetId="2">#REF!</definedName>
    <definedName name="เงินงวดจ้างเหมา">'[1]SUM (Region)'!#REF!</definedName>
    <definedName name="เงินงวดจ้างเหมาสชป.1">'[1]SUM (Region)'!#REF!</definedName>
    <definedName name="เงินงวดจ้างเหมาสชป.10">'[1]SUM (Region)'!#REF!</definedName>
    <definedName name="เงินงวดจ้างเหมาสชป.11">'[1]SUM (Region)'!#REF!</definedName>
    <definedName name="เงินงวดจ้างเหมาสชป.12">'[1]SUM (Region)'!#REF!</definedName>
    <definedName name="เงินงวดจ้างเหมาสชป.13">'[1]SUM (Region)'!#REF!</definedName>
    <definedName name="เงินงวดจ้างเหมาสชป.14">'[1]SUM (Region)'!#REF!</definedName>
    <definedName name="เงินงวดจ้างเหมาสชป.15">'[1]SUM (Region)'!#REF!</definedName>
    <definedName name="เงินงวดจ้างเหมาสชป.16">'[1]SUM (Region)'!#REF!</definedName>
    <definedName name="เงินงวดจ้างเหมาสชป.2">'[1]SUM (Region)'!#REF!</definedName>
    <definedName name="เงินงวดจ้างเหมาสชป.3">'[1]SUM (Region)'!#REF!</definedName>
    <definedName name="เงินงวดจ้างเหมาสชป.4">'[1]SUM (Region)'!#REF!</definedName>
    <definedName name="เงินงวดจ้างเหมาสชป.5">'[1]SUM (Region)'!#REF!</definedName>
    <definedName name="เงินงวดจ้างเหมาสชป.6">'[1]SUM (Region)'!#REF!</definedName>
    <definedName name="เงินงวดจ้างเหมาสชป.7">'[1]SUM (Region)'!#REF!</definedName>
    <definedName name="เงินงวดจ้างเหมาสชป.8">'[1]SUM (Region)'!#REF!</definedName>
    <definedName name="เงินงวดจ้างเหมาสชป.9">'[1]SUM (Region)'!#REF!</definedName>
    <definedName name="เงินงวดทำเอง">#REF!</definedName>
    <definedName name="เงินงวดสชป.1">'[1]SUM (Region)'!#REF!</definedName>
    <definedName name="เงินงวดสชป.10">'[1]SUM (Region)'!#REF!</definedName>
    <definedName name="เงินงวดสชป.11">'[1]SUM (Region)'!#REF!</definedName>
    <definedName name="เงินงวดสชป.12">'[1]SUM (Region)'!#REF!</definedName>
    <definedName name="เงินงวดสชป.13">'[1]SUM (Region)'!#REF!</definedName>
    <definedName name="เงินงวดสชป.14">'[1]SUM (Region)'!#REF!</definedName>
    <definedName name="เงินงวดสชป.15">'[1]SUM (Region)'!#REF!</definedName>
    <definedName name="เงินงวดสชป.16">'[1]SUM (Region)'!#REF!</definedName>
    <definedName name="เงินงวดสชป.2">'[1]SUM (Region)'!#REF!</definedName>
    <definedName name="เงินงวดสชป.3">'[1]SUM (Region)'!#REF!</definedName>
    <definedName name="เงินงวดสชป.4">'[1]SUM (Region)'!#REF!</definedName>
    <definedName name="เงินงวดสชป.5">'[1]SUM (Region)'!#REF!</definedName>
    <definedName name="เงินงวดสชป.6">'[1]SUM (Region)'!#REF!</definedName>
    <definedName name="เงินงวดสชป.7">'[1]SUM (Region)'!#REF!</definedName>
    <definedName name="เงินงวดสชป.8">'[1]SUM (Region)'!#REF!</definedName>
    <definedName name="เงินงวดสชป.9">'[1]SUM (Region)'!#REF!</definedName>
    <definedName name="เงินงวดส่วนจังหวัด">'[1]SUM (Region)'!#REF!</definedName>
    <definedName name="เงินงวดส่วนจังหวัดสชป.1">'[1]SUM (Region)'!#REF!</definedName>
    <definedName name="เงินงวดส่วนจังหวัดสชป.10">'[1]SUM (Region)'!#REF!</definedName>
    <definedName name="เงินงวดส่วนจังหวัดสชป.11">'[1]SUM (Region)'!#REF!</definedName>
    <definedName name="เงินงวดส่วนจังหวัดสชป.12">'[1]SUM (Region)'!#REF!</definedName>
    <definedName name="เงินงวดส่วนจังหวัดสชป.13">'[1]SUM (Region)'!#REF!</definedName>
    <definedName name="เงินงวดส่วนจังหวัดสชป.14">'[1]SUM (Region)'!#REF!</definedName>
    <definedName name="เงินงวดส่วนจังหวัดสชป.15">'[1]SUM (Region)'!#REF!</definedName>
    <definedName name="เงินงวดส่วนจังหวัดสชป.16">'[1]SUM (Region)'!#REF!</definedName>
    <definedName name="เงินงวดส่วนจังหวัดสชป.2">'[1]SUM (Region)'!#REF!</definedName>
    <definedName name="เงินงวดส่วนจังหวัดสชป.3">'[1]SUM (Region)'!#REF!</definedName>
    <definedName name="เงินงวดส่วนจังหวัดสชป.4">'[1]SUM (Region)'!#REF!</definedName>
    <definedName name="เงินงวดส่วนจังหวัดสชป.5">'[1]SUM (Region)'!#REF!</definedName>
    <definedName name="เงินงวดส่วนจังหวัดสชป.6">'[1]SUM (Region)'!#REF!</definedName>
    <definedName name="เงินงวดส่วนจังหวัดสชป.7">'[1]SUM (Region)'!#REF!</definedName>
    <definedName name="เงินงวดส่วนจังหวัดสชป.8">'[1]SUM (Region)'!#REF!</definedName>
    <definedName name="เงินงวดส่วนจังหวัดสชป.9">'[1]SUM (Region)'!#REF!</definedName>
    <definedName name="จังหวัด">#REF!</definedName>
    <definedName name="จัดสรรต้นปี" localSheetId="2">#REF!</definedName>
    <definedName name="จัดสรรต้นปี">'[1]SUM (Region)'!#REF!</definedName>
    <definedName name="จัดสรรสชป.1">#REF!</definedName>
    <definedName name="จัดสรรสชป.10">#REF!</definedName>
    <definedName name="จัดสรรสชป.11">#REF!</definedName>
    <definedName name="จัดสรรสชป.12">#REF!</definedName>
    <definedName name="จัดสรรสชป.2">#REF!</definedName>
    <definedName name="จัดสรรสชป.3">#REF!</definedName>
    <definedName name="จัดสรรสชป.4">#REF!</definedName>
    <definedName name="จัดสรรสชป.5">#REF!</definedName>
    <definedName name="จัดสรรสชป.6">#REF!</definedName>
    <definedName name="จัดสรรสชป.7">#REF!</definedName>
    <definedName name="จัดสรรสชป.8">#REF!</definedName>
    <definedName name="จัดสรรสชป.9">#REF!</definedName>
    <definedName name="จัดสรรให้สชป.1">'[1]SUM (Region)'!#REF!</definedName>
    <definedName name="จัดสรรให้สชป.10">'[1]SUM (Region)'!#REF!</definedName>
    <definedName name="จัดสรรให้สชป.11">'[1]SUM (Region)'!#REF!</definedName>
    <definedName name="จัดสรรให้สชป.12">'[1]SUM (Region)'!#REF!</definedName>
    <definedName name="จัดสรรให้สชป.13">'[1]SUM (Region)'!#REF!</definedName>
    <definedName name="จัดสรรให้สชป.14">'[1]SUM (Region)'!#REF!</definedName>
    <definedName name="จัดสรรให้สชป.15">'[1]SUM (Region)'!#REF!</definedName>
    <definedName name="จัดสรรให้สชป.16">'[1]SUM (Region)'!#REF!</definedName>
    <definedName name="จัดสรรให้สชป.2">'[1]SUM (Region)'!#REF!</definedName>
    <definedName name="จัดสรรให้สชป.3">'[1]SUM (Region)'!#REF!</definedName>
    <definedName name="จัดสรรให้สชป.4">'[1]SUM (Region)'!#REF!</definedName>
    <definedName name="จัดสรรให้สชป.5">'[1]SUM (Region)'!#REF!</definedName>
    <definedName name="จัดสรรให้สชป.6">'[1]SUM (Region)'!#REF!</definedName>
    <definedName name="จัดสรรให้สชป.7">'[1]SUM (Region)'!#REF!</definedName>
    <definedName name="จัดสรรให้สชป.8">'[1]SUM (Region)'!#REF!</definedName>
    <definedName name="จัดสรรให้สชป.9">'[1]SUM (Region)'!#REF!</definedName>
    <definedName name="ชื่อ_สกุล">#REF!</definedName>
    <definedName name="ดดเ">#REF!</definedName>
    <definedName name="ตัวย่อ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นก" localSheetId="0">#REF!</definedName>
    <definedName name="นก">#REF!</definedName>
    <definedName name="เบิกจ่าย">#REF!</definedName>
    <definedName name="ปมก." localSheetId="2">#REF!</definedName>
    <definedName name="ปมก.">'[1]SUM (Region)'!#REF!</definedName>
    <definedName name="ปมก.ค่าจ้าง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 localSheetId="2">#REF!</definedName>
    <definedName name="ปมก.จ้างเหมา">'[1]SUM (Region)'!#REF!</definedName>
    <definedName name="ปมก.จ้างเหมาสชป.1" localSheetId="2">#REF!</definedName>
    <definedName name="ปมก.จ้างเหมาสชป.1">'[1]SUM (Region)'!#REF!</definedName>
    <definedName name="ปมก.จ้างเหมาสชป.10" localSheetId="2">#REF!</definedName>
    <definedName name="ปมก.จ้างเหมาสชป.10">'[1]SUM (Region)'!#REF!</definedName>
    <definedName name="ปมก.จ้างเหมาสชป.11" localSheetId="2">#REF!</definedName>
    <definedName name="ปมก.จ้างเหมาสชป.11">'[1]SUM (Region)'!#REF!</definedName>
    <definedName name="ปมก.จ้างเหมาสชป.12" localSheetId="2">#REF!</definedName>
    <definedName name="ปมก.จ้างเหมาสชป.12">'[1]SUM (Region)'!#REF!</definedName>
    <definedName name="ปมก.จ้างเหมาสชป.13">'[1]SUM (Region)'!#REF!</definedName>
    <definedName name="ปมก.จ้างเหมาสชป.14">'[1]SUM (Region)'!#REF!</definedName>
    <definedName name="ปมก.จ้างเหมาสชป.15">'[1]SUM (Region)'!#REF!</definedName>
    <definedName name="ปมก.จ้างเหมาสชป.16">'[1]SUM (Region)'!#REF!</definedName>
    <definedName name="ปมก.จ้างเหมาสชป.2" localSheetId="2">#REF!</definedName>
    <definedName name="ปมก.จ้างเหมาสชป.2">'[1]SUM (Region)'!#REF!</definedName>
    <definedName name="ปมก.จ้างเหมาสชป.3" localSheetId="2">#REF!</definedName>
    <definedName name="ปมก.จ้างเหมาสชป.3">'[1]SUM (Region)'!#REF!</definedName>
    <definedName name="ปมก.จ้างเหมาสชป.4" localSheetId="2">#REF!</definedName>
    <definedName name="ปมก.จ้างเหมาสชป.4">'[1]SUM (Region)'!#REF!</definedName>
    <definedName name="ปมก.จ้างเหมาสชป.5" localSheetId="2">#REF!</definedName>
    <definedName name="ปมก.จ้างเหมาสชป.5">'[1]SUM (Region)'!#REF!</definedName>
    <definedName name="ปมก.จ้างเหมาสชป.6" localSheetId="2">#REF!</definedName>
    <definedName name="ปมก.จ้างเหมาสชป.6">'[1]SUM (Region)'!#REF!</definedName>
    <definedName name="ปมก.จ้างเหมาสชป.7" localSheetId="2">#REF!</definedName>
    <definedName name="ปมก.จ้างเหมาสชป.7">'[1]SUM (Region)'!#REF!</definedName>
    <definedName name="ปมก.จ้างเหมาสชป.8" localSheetId="2">#REF!</definedName>
    <definedName name="ปมก.จ้างเหมาสชป.8">'[1]SUM (Region)'!#REF!</definedName>
    <definedName name="ปมก.จ้างเหมาสชป.9" localSheetId="2">#REF!</definedName>
    <definedName name="ปมก.จ้างเหมาสชป.9">'[1]SUM (Region)'!#REF!</definedName>
    <definedName name="ปมก.ทั้งหมด">'[1]SUM (Region)'!#REF!</definedName>
    <definedName name="ปมก.ทั้งหมดสชป.1">'[1]SUM (Region)'!#REF!</definedName>
    <definedName name="ปมก.ทั้งหมดสชป.10">'[1]SUM (Region)'!#REF!</definedName>
    <definedName name="ปมก.ทั้งหมดสชป.11">'[1]SUM (Region)'!#REF!</definedName>
    <definedName name="ปมก.ทั้งหมดสชป.12">'[1]SUM (Region)'!#REF!</definedName>
    <definedName name="ปมก.ทั้งหมดสชป.13">'[1]SUM (Region)'!#REF!</definedName>
    <definedName name="ปมก.ทั้งหมดสชป.14">'[1]SUM (Region)'!#REF!</definedName>
    <definedName name="ปมก.ทั้งหมดสชป.15">'[1]SUM (Region)'!#REF!</definedName>
    <definedName name="ปมก.ทั้งหมดสชป.16">'[1]SUM (Region)'!#REF!</definedName>
    <definedName name="ปมก.ทั้งหมดสชป.2">'[1]SUM (Region)'!#REF!</definedName>
    <definedName name="ปมก.ทั้งหมดสชป.3">'[1]SUM (Region)'!#REF!</definedName>
    <definedName name="ปมก.ทั้งหมดสชป.4">'[1]SUM (Region)'!#REF!</definedName>
    <definedName name="ปมก.ทั้งหมดสชป.5">'[1]SUM (Region)'!#REF!</definedName>
    <definedName name="ปมก.ทั้งหมดสชป.6">'[1]SUM (Region)'!#REF!</definedName>
    <definedName name="ปมก.ทั้งหมดสชป.7">'[1]SUM (Region)'!#REF!</definedName>
    <definedName name="ปมก.ทั้งหมดสชป.8">'[1]SUM (Region)'!#REF!</definedName>
    <definedName name="ปมก.ทั้งหมดสชป.9">'[1]SUM (Region)'!#REF!</definedName>
    <definedName name="ปมก.ทำเอง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สชป.1" localSheetId="2">#REF!</definedName>
    <definedName name="ปมก.สชป.1">'[1]SUM (Region)'!#REF!</definedName>
    <definedName name="ปมก.สชป.10" localSheetId="2">#REF!</definedName>
    <definedName name="ปมก.สชป.10">'[1]SUM (Region)'!#REF!</definedName>
    <definedName name="ปมก.สชป.11" localSheetId="2">#REF!</definedName>
    <definedName name="ปมก.สชป.11">'[1]SUM (Region)'!#REF!</definedName>
    <definedName name="ปมก.สชป.12" localSheetId="2">#REF!</definedName>
    <definedName name="ปมก.สชป.12">'[1]SUM (Region)'!#REF!</definedName>
    <definedName name="ปมก.สชป.13">'[1]SUM (Region)'!#REF!</definedName>
    <definedName name="ปมก.สชป.14">'[1]SUM (Region)'!#REF!</definedName>
    <definedName name="ปมก.สชป.15">'[1]SUM (Region)'!#REF!</definedName>
    <definedName name="ปมก.สชป.16">'[1]SUM (Region)'!#REF!</definedName>
    <definedName name="ปมก.สชป.2" localSheetId="2">#REF!</definedName>
    <definedName name="ปมก.สชป.2">'[1]SUM (Region)'!#REF!</definedName>
    <definedName name="ปมก.สชป.3" localSheetId="2">#REF!</definedName>
    <definedName name="ปมก.สชป.3">'[1]SUM (Region)'!#REF!</definedName>
    <definedName name="ปมก.สชป.4" localSheetId="2">#REF!</definedName>
    <definedName name="ปมก.สชป.4">'[1]SUM (Region)'!#REF!</definedName>
    <definedName name="ปมก.สชป.5" localSheetId="2">#REF!</definedName>
    <definedName name="ปมก.สชป.5">'[1]SUM (Region)'!#REF!</definedName>
    <definedName name="ปมก.สชป.6" localSheetId="2">#REF!</definedName>
    <definedName name="ปมก.สชป.6">'[1]SUM (Region)'!#REF!</definedName>
    <definedName name="ปมก.สชป.7" localSheetId="2">#REF!</definedName>
    <definedName name="ปมก.สชป.7">'[1]SUM (Region)'!#REF!</definedName>
    <definedName name="ปมก.สชป.8" localSheetId="2">#REF!</definedName>
    <definedName name="ปมก.สชป.8">'[1]SUM (Region)'!#REF!</definedName>
    <definedName name="ปมก.สชป.9" localSheetId="2">#REF!</definedName>
    <definedName name="ปมก.สชป.9">'[1]SUM (Region)'!#REF!</definedName>
    <definedName name="แผนทั้งหมด">'[1]SUM (Region)'!#REF!</definedName>
    <definedName name="แผนทั้งหมดสชป.1">'[1]SUM (Region)'!#REF!</definedName>
    <definedName name="แผนทั้งหมดสชป.10">'[1]SUM (Region)'!#REF!</definedName>
    <definedName name="แผนทั้งหมดสชป.11">'[1]SUM (Region)'!#REF!</definedName>
    <definedName name="แผนทั้งหมดสชป.12">'[1]SUM (Region)'!#REF!</definedName>
    <definedName name="แผนทั้งหมดสชป.13">'[1]SUM (Region)'!#REF!</definedName>
    <definedName name="แผนทั้งหมดสชป.14">'[1]SUM (Region)'!#REF!</definedName>
    <definedName name="แผนทั้งหมดสชป.15">'[1]SUM (Region)'!#REF!</definedName>
    <definedName name="แผนทั้งหมดสชป.16">'[1]SUM (Region)'!#REF!</definedName>
    <definedName name="แผนทั้งหมดสชป.2">'[1]SUM (Region)'!#REF!</definedName>
    <definedName name="แผนทั้งหมดสชป.3">'[1]SUM (Region)'!#REF!</definedName>
    <definedName name="แผนทั้งหมดสชป.4">'[1]SUM (Region)'!#REF!</definedName>
    <definedName name="แผนทั้งหมดสชป.5">'[1]SUM (Region)'!#REF!</definedName>
    <definedName name="แผนทั้งหมดสชป.6">'[1]SUM (Region)'!#REF!</definedName>
    <definedName name="แผนทั้งหมดสชป.7">'[1]SUM (Region)'!#REF!</definedName>
    <definedName name="แผนทั้งหมดสชป.8">'[1]SUM (Region)'!#REF!</definedName>
    <definedName name="แผนทั้งหมดสชป.9">'[1]SUM (Region)'!#REF!</definedName>
    <definedName name="พรบ.">'[1]SUM (Region)'!#REF!</definedName>
    <definedName name="พรบ.สชป.1">'[1]SUM (Region)'!#REF!</definedName>
    <definedName name="พรบ.สชป.10">'[1]SUM (Region)'!#REF!</definedName>
    <definedName name="พรบ.สชป.11">'[1]SUM (Region)'!#REF!</definedName>
    <definedName name="พรบ.สชป.12">'[1]SUM (Region)'!#REF!</definedName>
    <definedName name="พรบ.สชป.13">'[1]SUM (Region)'!#REF!</definedName>
    <definedName name="พรบ.สชป.14">'[1]SUM (Region)'!#REF!</definedName>
    <definedName name="พรบ.สชป.15">'[1]SUM (Region)'!#REF!</definedName>
    <definedName name="พรบ.สชป.16">'[1]SUM (Region)'!#REF!</definedName>
    <definedName name="พรบ.สชป.2">'[1]SUM (Region)'!#REF!</definedName>
    <definedName name="พรบ.สชป.3">'[1]SUM (Region)'!#REF!</definedName>
    <definedName name="พรบ.สชป.4">'[1]SUM (Region)'!#REF!</definedName>
    <definedName name="พรบ.สชป.5">'[1]SUM (Region)'!#REF!</definedName>
    <definedName name="พรบ.สชป.6">'[1]SUM (Region)'!#REF!</definedName>
    <definedName name="พรบ.สชป.7">'[1]SUM (Region)'!#REF!</definedName>
    <definedName name="พรบ.สชป.8">'[1]SUM (Region)'!#REF!</definedName>
    <definedName name="พรบ.สชป.9">'[1]SUM (Region)'!#REF!</definedName>
    <definedName name="พิมพ์ข้อมูลชุด1" localSheetId="0">#REF!</definedName>
    <definedName name="พิมพ์ข้อมูลชุด1">#REF!</definedName>
    <definedName name="มาโคร7" localSheetId="0">#REF!</definedName>
    <definedName name="มาโคร7">#REF!</definedName>
    <definedName name="มาโคร9">#REF!</definedName>
    <definedName name="ยกเลิกสชป.1" localSheetId="2">#REF!</definedName>
    <definedName name="ยกเลิกสชป.1">'[1]SUM (Region)'!#REF!</definedName>
    <definedName name="ยกเลิกสชป.10" localSheetId="2">#REF!</definedName>
    <definedName name="ยกเลิกสชป.10">'[1]SUM (Region)'!#REF!</definedName>
    <definedName name="ยกเลิกสชป.11" localSheetId="2">#REF!</definedName>
    <definedName name="ยกเลิกสชป.11">'[1]SUM (Region)'!#REF!</definedName>
    <definedName name="ยกเลิกสชป.12" localSheetId="2">#REF!</definedName>
    <definedName name="ยกเลิกสชป.12">'[1]SUM (Region)'!#REF!</definedName>
    <definedName name="ยกเลิกสชป.13">'[1]SUM (Region)'!#REF!</definedName>
    <definedName name="ยกเลิกสชป.14">'[1]SUM (Region)'!#REF!</definedName>
    <definedName name="ยกเลิกสชป.15">'[1]SUM (Region)'!#REF!</definedName>
    <definedName name="ยกเลิกสชป.16">'[1]SUM (Region)'!#REF!</definedName>
    <definedName name="ยกเลิกสชป.2" localSheetId="2">#REF!</definedName>
    <definedName name="ยกเลิกสชป.2">'[1]SUM (Region)'!#REF!</definedName>
    <definedName name="ยกเลิกสชป.3" localSheetId="2">#REF!</definedName>
    <definedName name="ยกเลิกสชป.3">'[1]SUM (Region)'!#REF!</definedName>
    <definedName name="ยกเลิกสชป.4" localSheetId="2">#REF!</definedName>
    <definedName name="ยกเลิกสชป.4">'[1]SUM (Region)'!#REF!</definedName>
    <definedName name="ยกเลิกสชป.5" localSheetId="2">#REF!</definedName>
    <definedName name="ยกเลิกสชป.5">'[1]SUM (Region)'!#REF!</definedName>
    <definedName name="ยกเลิกสชป.6" localSheetId="2">#REF!</definedName>
    <definedName name="ยกเลิกสชป.6">'[1]SUM (Region)'!#REF!</definedName>
    <definedName name="ยกเลิกสชป.7" localSheetId="2">#REF!</definedName>
    <definedName name="ยกเลิกสชป.7">'[1]SUM (Region)'!#REF!</definedName>
    <definedName name="ยกเลิกสชป.8" localSheetId="2">#REF!</definedName>
    <definedName name="ยกเลิกสชป.8">'[1]SUM (Region)'!#REF!</definedName>
    <definedName name="ยกเลิกสชป.9" localSheetId="2">#REF!</definedName>
    <definedName name="ยกเลิกสชป.9">'[1]SUM (Region)'!#REF!</definedName>
    <definedName name="รหัส">#REF!</definedName>
    <definedName name="รหัสจังหวัด">#REF!</definedName>
    <definedName name="รอความต้องการงปม.">'[1]SUM (Region)'!#REF!</definedName>
    <definedName name="รอความต้องการงปม.สชป.1">'[1]SUM (Region)'!#REF!</definedName>
    <definedName name="รอความต้องการงปม.สชป.10">'[1]SUM (Region)'!#REF!</definedName>
    <definedName name="รอความต้องการงปม.สชป.11">'[1]SUM (Region)'!#REF!</definedName>
    <definedName name="รอความต้องการงปม.สชป.12">'[1]SUM (Region)'!#REF!</definedName>
    <definedName name="รอความต้องการงปม.สชป.13">'[1]SUM (Region)'!#REF!</definedName>
    <definedName name="รอความต้องการงปม.สชป.14">'[1]SUM (Region)'!#REF!</definedName>
    <definedName name="รอความต้องการงปม.สชป.15">'[1]SUM (Region)'!#REF!</definedName>
    <definedName name="รอความต้องการงปม.สชป.16">'[1]SUM (Region)'!#REF!</definedName>
    <definedName name="รอความต้องการงปม.สชป.2">'[1]SUM (Region)'!#REF!</definedName>
    <definedName name="รอความต้องการงปม.สชป.3">'[1]SUM (Region)'!#REF!</definedName>
    <definedName name="รอความต้องการงปม.สชป.4">'[1]SUM (Region)'!#REF!</definedName>
    <definedName name="รอความต้องการงปม.สชป.5">'[1]SUM (Region)'!#REF!</definedName>
    <definedName name="รอความต้องการงปม.สชป.6">'[1]SUM (Region)'!#REF!</definedName>
    <definedName name="รอความต้องการงปม.สชป.7">'[1]SUM (Region)'!#REF!</definedName>
    <definedName name="รอความต้องการงปม.สชป.8">'[1]SUM (Region)'!#REF!</definedName>
    <definedName name="รอความต้องการงปม.สชป.9">'[1]SUM (Region)'!#REF!</definedName>
    <definedName name="รองวด" localSheetId="2">#REF!</definedName>
    <definedName name="รองวด">'[1]SUM (Region)'!#REF!</definedName>
    <definedName name="รองวดสชป.1" localSheetId="2">#REF!</definedName>
    <definedName name="รองวดสชป.1">'[1]SUM (Region)'!#REF!</definedName>
    <definedName name="รองวดสชป.10" localSheetId="2">#REF!</definedName>
    <definedName name="รองวดสชป.10">'[1]SUM (Region)'!#REF!</definedName>
    <definedName name="รองวดสชป.11" localSheetId="2">#REF!</definedName>
    <definedName name="รองวดสชป.11">'[1]SUM (Region)'!#REF!</definedName>
    <definedName name="รองวดสชป.12" localSheetId="2">#REF!</definedName>
    <definedName name="รองวดสชป.12">'[1]SUM (Region)'!#REF!</definedName>
    <definedName name="รองวดสชป.13">'[1]SUM (Region)'!#REF!</definedName>
    <definedName name="รองวดสชป.14">'[1]SUM (Region)'!#REF!</definedName>
    <definedName name="รองวดสชป.15">'[1]SUM (Region)'!#REF!</definedName>
    <definedName name="รองวดสชป.16">'[1]SUM (Region)'!#REF!</definedName>
    <definedName name="รองวดสชป.2" localSheetId="2">#REF!</definedName>
    <definedName name="รองวดสชป.2">'[1]SUM (Region)'!#REF!</definedName>
    <definedName name="รองวดสชป.3" localSheetId="2">#REF!</definedName>
    <definedName name="รองวดสชป.3">'[1]SUM (Region)'!#REF!</definedName>
    <definedName name="รองวดสชป.4" localSheetId="2">#REF!</definedName>
    <definedName name="รองวดสชป.4">'[1]SUM (Region)'!#REF!</definedName>
    <definedName name="รองวดสชป.5" localSheetId="2">#REF!</definedName>
    <definedName name="รองวดสชป.5">'[1]SUM (Region)'!#REF!</definedName>
    <definedName name="รองวดสชป.6" localSheetId="2">#REF!</definedName>
    <definedName name="รองวดสชป.6">'[1]SUM (Region)'!#REF!</definedName>
    <definedName name="รองวดสชป.7" localSheetId="2">#REF!</definedName>
    <definedName name="รองวดสชป.7">'[1]SUM (Region)'!#REF!</definedName>
    <definedName name="รองวดสชป.8" localSheetId="2">#REF!</definedName>
    <definedName name="รองวดสชป.8">'[1]SUM (Region)'!#REF!</definedName>
    <definedName name="รองวดสชป.9" localSheetId="2">#REF!</definedName>
    <definedName name="รองวดสชป.9">'[1]SUM (Region)'!#REF!</definedName>
    <definedName name="รอตรวจสอบ">'[1]SUM (Region)'!#REF!</definedName>
    <definedName name="รอตรวจสอบสชป.1">'[1]SUM (Region)'!#REF!</definedName>
    <definedName name="รอตรวจสอบสชป.10">'[1]SUM (Region)'!#REF!</definedName>
    <definedName name="รอตรวจสอบสชป.11">'[1]SUM (Region)'!#REF!</definedName>
    <definedName name="รอตรวจสอบสชป.12">'[1]SUM (Region)'!#REF!</definedName>
    <definedName name="รอตรวจสอบสชป.13">'[1]SUM (Region)'!#REF!</definedName>
    <definedName name="รอตรวจสอบสชป.14">'[1]SUM (Region)'!#REF!</definedName>
    <definedName name="รอตรวจสอบสชป.15">'[1]SUM (Region)'!#REF!</definedName>
    <definedName name="รอตรวจสอบสชป.16">'[1]SUM (Region)'!#REF!</definedName>
    <definedName name="รอตรวจสอบสชป.2">'[1]SUM (Region)'!#REF!</definedName>
    <definedName name="รอตรวจสอบสชป.3">'[1]SUM (Region)'!#REF!</definedName>
    <definedName name="รอตรวจสอบสชป.4">'[1]SUM (Region)'!#REF!</definedName>
    <definedName name="รอตรวจสอบสชป.5">'[1]SUM (Region)'!#REF!</definedName>
    <definedName name="รอตรวจสอบสชป.6">'[1]SUM (Region)'!#REF!</definedName>
    <definedName name="รอตรวจสอบสชป.7">'[1]SUM (Region)'!#REF!</definedName>
    <definedName name="รอตรวจสอบสชป.8">'[1]SUM (Region)'!#REF!</definedName>
    <definedName name="รอตรวจสอบสชป.9">'[1]SUM (Region)'!#REF!</definedName>
    <definedName name="รายการความต้องการงปม.">'[1]SUM (Region)'!#REF!</definedName>
    <definedName name="รายการความต้องการงปม.สชป.1">'[1]SUM (Region)'!#REF!</definedName>
    <definedName name="รายการความต้องการงปม.สชป.10">'[1]SUM (Region)'!#REF!</definedName>
    <definedName name="รายการความต้องการงปม.สชป.11">'[1]SUM (Region)'!#REF!</definedName>
    <definedName name="รายการความต้องการงปม.สชป.12">'[1]SUM (Region)'!#REF!</definedName>
    <definedName name="รายการความต้องการงปม.สชป.13">'[1]SUM (Region)'!#REF!</definedName>
    <definedName name="รายการความต้องการงปม.สชป.14">'[1]SUM (Region)'!#REF!</definedName>
    <definedName name="รายการความต้องการงปม.สชป.15">'[1]SUM (Region)'!#REF!</definedName>
    <definedName name="รายการความต้องการงปม.สชป.16">'[1]SUM (Region)'!#REF!</definedName>
    <definedName name="รายการความต้องการงปม.สชป.2">'[1]SUM (Region)'!#REF!</definedName>
    <definedName name="รายการความต้องการงปม.สชป.3">'[1]SUM (Region)'!#REF!</definedName>
    <definedName name="รายการความต้องการงปม.สชป.4">'[1]SUM (Region)'!#REF!</definedName>
    <definedName name="รายการความต้องการงปม.สชป.5">'[1]SUM (Region)'!#REF!</definedName>
    <definedName name="รายการความต้องการงปม.สชป.6">'[1]SUM (Region)'!#REF!</definedName>
    <definedName name="รายการความต้องการงปม.สชป.7">'[1]SUM (Region)'!#REF!</definedName>
    <definedName name="รายการความต้องการงปม.สชป.8">'[1]SUM (Region)'!#REF!</definedName>
    <definedName name="รายการความต้องการงปม.สชป.9">'[1]SUM (Region)'!#REF!</definedName>
    <definedName name="รายการค้างปมก.">'[1]SUM (Region)'!#REF!</definedName>
    <definedName name="รายการค้างปมก.สชป.1">'[1]SUM (Region)'!#REF!</definedName>
    <definedName name="รายการค้างปมก.สชป.10">'[1]SUM (Region)'!#REF!</definedName>
    <definedName name="รายการค้างปมก.สชป.11">'[1]SUM (Region)'!#REF!</definedName>
    <definedName name="รายการค้างปมก.สชป.12">'[1]SUM (Region)'!#REF!</definedName>
    <definedName name="รายการค้างปมก.สชป.13">'[1]SUM (Region)'!#REF!</definedName>
    <definedName name="รายการค้างปมก.สชป.14">'[1]SUM (Region)'!#REF!</definedName>
    <definedName name="รายการค้างปมก.สชป.15">'[1]SUM (Region)'!#REF!</definedName>
    <definedName name="รายการค้างปมก.สชป.16">'[1]SUM (Region)'!#REF!</definedName>
    <definedName name="รายการค้างปมก.สชป.2">'[1]SUM (Region)'!#REF!</definedName>
    <definedName name="รายการค้างปมก.สชป.3">'[1]SUM (Region)'!#REF!</definedName>
    <definedName name="รายการค้างปมก.สชป.4">'[1]SUM (Region)'!#REF!</definedName>
    <definedName name="รายการค้างปมก.สชป.5">'[1]SUM (Region)'!#REF!</definedName>
    <definedName name="รายการค้างปมก.สชป.6">'[1]SUM (Region)'!#REF!</definedName>
    <definedName name="รายการค้างปมก.สชป.7">'[1]SUM (Region)'!#REF!</definedName>
    <definedName name="รายการค้างปมก.สชป.8">'[1]SUM (Region)'!#REF!</definedName>
    <definedName name="รายการค้างปมก.สชป.9">'[1]SUM (Region)'!#REF!</definedName>
    <definedName name="รายการเงินงวด">'[1]SUM (Region)'!#REF!</definedName>
    <definedName name="รายการเงินงวดสชป.1">'[1]SUM (Region)'!#REF!</definedName>
    <definedName name="รายการเงินงวดสชป.10">'[1]SUM (Region)'!#REF!</definedName>
    <definedName name="รายการเงินงวดสชป.11">'[1]SUM (Region)'!#REF!</definedName>
    <definedName name="รายการเงินงวดสชป.12">'[1]SUM (Region)'!#REF!</definedName>
    <definedName name="รายการเงินงวดสชป.13">'[1]SUM (Region)'!#REF!</definedName>
    <definedName name="รายการเงินงวดสชป.14">'[1]SUM (Region)'!#REF!</definedName>
    <definedName name="รายการเงินงวดสชป.15">'[1]SUM (Region)'!#REF!</definedName>
    <definedName name="รายการเงินงวดสชป.16">'[1]SUM (Region)'!#REF!</definedName>
    <definedName name="รายการเงินงวดสชป.2">'[1]SUM (Region)'!#REF!</definedName>
    <definedName name="รายการเงินงวดสชป.3">'[1]SUM (Region)'!#REF!</definedName>
    <definedName name="รายการเงินงวดสชป.4">'[1]SUM (Region)'!#REF!</definedName>
    <definedName name="รายการเงินงวดสชป.5">'[1]SUM (Region)'!#REF!</definedName>
    <definedName name="รายการเงินงวดสชป.6">'[1]SUM (Region)'!#REF!</definedName>
    <definedName name="รายการเงินงวดสชป.7">'[1]SUM (Region)'!#REF!</definedName>
    <definedName name="รายการเงินงวดสชป.8">'[1]SUM (Region)'!#REF!</definedName>
    <definedName name="รายการเงินงวดสชป.9">'[1]SUM (Region)'!#REF!</definedName>
    <definedName name="รายการปมก.">'[1]SUM (Region)'!#REF!</definedName>
    <definedName name="รายการปมก.ทั้งหมด">'[1]SUM (Region)'!#REF!</definedName>
    <definedName name="รายการปมก.สชป.1">'[1]SUM (Region)'!#REF!</definedName>
    <definedName name="รายการปมก.สชป.10">'[1]SUM (Region)'!#REF!</definedName>
    <definedName name="รายการปมก.สชป.11">'[1]SUM (Region)'!#REF!</definedName>
    <definedName name="รายการปมก.สชป.12">'[1]SUM (Region)'!#REF!</definedName>
    <definedName name="รายการปมก.สชป.13">'[1]SUM (Region)'!#REF!</definedName>
    <definedName name="รายการปมก.สชป.14">'[1]SUM (Region)'!#REF!</definedName>
    <definedName name="รายการปมก.สชป.15">'[1]SUM (Region)'!#REF!</definedName>
    <definedName name="รายการปมก.สชป.16">'[1]SUM (Region)'!#REF!</definedName>
    <definedName name="รายการปมก.สชป.2">'[1]SUM (Region)'!#REF!</definedName>
    <definedName name="รายการปมก.สชป.3">'[1]SUM (Region)'!#REF!</definedName>
    <definedName name="รายการปมก.สชป.4">'[1]SUM (Region)'!#REF!</definedName>
    <definedName name="รายการปมก.สชป.5">'[1]SUM (Region)'!#REF!</definedName>
    <definedName name="รายการปมก.สชป.6">'[1]SUM (Region)'!#REF!</definedName>
    <definedName name="รายการปมก.สชป.7">'[1]SUM (Region)'!#REF!</definedName>
    <definedName name="รายการปมก.สชป.8">'[1]SUM (Region)'!#REF!</definedName>
    <definedName name="รายการปมก.สชป.9">'[1]SUM (Region)'!#REF!</definedName>
    <definedName name="รายการแผนทั้งหมด">'[1]SUM (Region)'!#REF!</definedName>
    <definedName name="รายการแผนทั้งหมดสชป.1">'[1]SUM (Region)'!#REF!</definedName>
    <definedName name="รายการแผนทั้งหมดสชป.10">'[1]SUM (Region)'!#REF!</definedName>
    <definedName name="รายการแผนทั้งหมดสชป.11">'[1]SUM (Region)'!#REF!</definedName>
    <definedName name="รายการแผนทั้งหมดสชป.12">'[1]SUM (Region)'!#REF!</definedName>
    <definedName name="รายการแผนทั้งหมดสชป.13">'[1]SUM (Region)'!#REF!</definedName>
    <definedName name="รายการแผนทั้งหมดสชป.14">'[1]SUM (Region)'!#REF!</definedName>
    <definedName name="รายการแผนทั้งหมดสชป.15">'[1]SUM (Region)'!#REF!</definedName>
    <definedName name="รายการแผนทั้งหมดสชป.16">'[1]SUM (Region)'!#REF!</definedName>
    <definedName name="รายการแผนทั้งหมดสชป.2">'[1]SUM (Region)'!#REF!</definedName>
    <definedName name="รายการแผนทั้งหมดสชป.3">'[1]SUM (Region)'!#REF!</definedName>
    <definedName name="รายการแผนทั้งหมดสชป.4">'[1]SUM (Region)'!#REF!</definedName>
    <definedName name="รายการแผนทั้งหมดสชป.5">'[1]SUM (Region)'!#REF!</definedName>
    <definedName name="รายการแผนทั้งหมดสชป.6">'[1]SUM (Region)'!#REF!</definedName>
    <definedName name="รายการแผนทั้งหมดสชป.7">'[1]SUM (Region)'!#REF!</definedName>
    <definedName name="รายการแผนทั้งหมดสชป.8">'[1]SUM (Region)'!#REF!</definedName>
    <definedName name="รายการแผนทั้งหมดสชป.9">'[1]SUM (Region)'!#REF!</definedName>
    <definedName name="รายการยกเลิก">'[1]SUM (Region)'!#REF!</definedName>
    <definedName name="รายการยกเลิกสชป.1">'[1]SUM (Region)'!#REF!</definedName>
    <definedName name="รายการยกเลิกสชป.10">'[1]SUM (Region)'!#REF!</definedName>
    <definedName name="รายการยกเลิกสชป.11">'[1]SUM (Region)'!#REF!</definedName>
    <definedName name="รายการยกเลิกสชป.12">'[1]SUM (Region)'!#REF!</definedName>
    <definedName name="รายการยกเลิกสชป.13">'[1]SUM (Region)'!#REF!</definedName>
    <definedName name="รายการยกเลิกสชป.14">'[1]SUM (Region)'!#REF!</definedName>
    <definedName name="รายการยกเลิกสชป.15">'[1]SUM (Region)'!#REF!</definedName>
    <definedName name="รายการยกเลิกสชป.16">'[1]SUM (Region)'!#REF!</definedName>
    <definedName name="รายการยกเลิกสชป.2">'[1]SUM (Region)'!#REF!</definedName>
    <definedName name="รายการยกเลิกสชป.3">'[1]SUM (Region)'!#REF!</definedName>
    <definedName name="รายการยกเลิกสชป.4">'[1]SUM (Region)'!#REF!</definedName>
    <definedName name="รายการยกเลิกสชป.5">'[1]SUM (Region)'!#REF!</definedName>
    <definedName name="รายการยกเลิกสชป.6">'[1]SUM (Region)'!#REF!</definedName>
    <definedName name="รายการยกเลิกสชป.7">'[1]SUM (Region)'!#REF!</definedName>
    <definedName name="รายการยกเลิกสชป.8">'[1]SUM (Region)'!#REF!</definedName>
    <definedName name="รายการยกเลิกสชป.9">'[1]SUM (Region)'!#REF!</definedName>
    <definedName name="รายการรอความต้องการงปม.">'[1]SUM (Region)'!#REF!</definedName>
    <definedName name="รายการรอความต้องการงปม.สชป.1">'[1]SUM (Region)'!#REF!</definedName>
    <definedName name="รายการรอความต้องการงปม.สชป.10">'[1]SUM (Region)'!#REF!</definedName>
    <definedName name="รายการรอความต้องการงปม.สชป.11">'[1]SUM (Region)'!#REF!</definedName>
    <definedName name="รายการรอความต้องการงปม.สชป.12">'[1]SUM (Region)'!#REF!</definedName>
    <definedName name="รายการรอความต้องการงปม.สชป.13">'[1]SUM (Region)'!#REF!</definedName>
    <definedName name="รายการรอความต้องการงปม.สชป.14">'[1]SUM (Region)'!#REF!</definedName>
    <definedName name="รายการรอความต้องการงปม.สชป.15">'[1]SUM (Region)'!#REF!</definedName>
    <definedName name="รายการรอความต้องการงปม.สชป.16">'[1]SUM (Region)'!#REF!</definedName>
    <definedName name="รายการรอความต้องการงปม.สชป.2">'[1]SUM (Region)'!#REF!</definedName>
    <definedName name="รายการรอความต้องการงปม.สชป.3">'[1]SUM (Region)'!#REF!</definedName>
    <definedName name="รายการรอความต้องการงปม.สชป.4">'[1]SUM (Region)'!#REF!</definedName>
    <definedName name="รายการรอความต้องการงปม.สชป.5">'[1]SUM (Region)'!#REF!</definedName>
    <definedName name="รายการรอความต้องการงปม.สชป.6">'[1]SUM (Region)'!#REF!</definedName>
    <definedName name="รายการรอความต้องการงปม.สชป.7">'[1]SUM (Region)'!#REF!</definedName>
    <definedName name="รายการรอความต้องการงปม.สชป.8">'[1]SUM (Region)'!#REF!</definedName>
    <definedName name="รายการรอความต้องการงปม.สชป.9">'[1]SUM (Region)'!#REF!</definedName>
    <definedName name="รายการรองวด">'[1]SUM (Region)'!#REF!</definedName>
    <definedName name="รายการรองวดสชป.1">'[1]SUM (Region)'!#REF!</definedName>
    <definedName name="รายการรองวดสชป.10">'[1]SUM (Region)'!#REF!</definedName>
    <definedName name="รายการรองวดสชป.11">'[1]SUM (Region)'!#REF!</definedName>
    <definedName name="รายการรองวดสชป.12">'[1]SUM (Region)'!#REF!</definedName>
    <definedName name="รายการรองวดสชป.13">'[1]SUM (Region)'!#REF!</definedName>
    <definedName name="รายการรองวดสชป.14">'[1]SUM (Region)'!#REF!</definedName>
    <definedName name="รายการรองวดสชป.15">'[1]SUM (Region)'!#REF!</definedName>
    <definedName name="รายการรองวดสชป.16">'[1]SUM (Region)'!#REF!</definedName>
    <definedName name="รายการรองวดสชป.2">'[1]SUM (Region)'!#REF!</definedName>
    <definedName name="รายการรองวดสชป.3">'[1]SUM (Region)'!#REF!</definedName>
    <definedName name="รายการรองวดสชป.4">'[1]SUM (Region)'!#REF!</definedName>
    <definedName name="รายการรองวดสชป.5">'[1]SUM (Region)'!#REF!</definedName>
    <definedName name="รายการรองวดสชป.6">'[1]SUM (Region)'!#REF!</definedName>
    <definedName name="รายการรองวดสชป.7">'[1]SUM (Region)'!#REF!</definedName>
    <definedName name="รายการรองวดสชป.8">'[1]SUM (Region)'!#REF!</definedName>
    <definedName name="รายการรองวดสชป.9">'[1]SUM (Region)'!#REF!</definedName>
    <definedName name="รายการรอตรวจสอบ">'[1]SUM (Region)'!#REF!</definedName>
    <definedName name="รายการรอตรวจสอบสชป.1">'[1]SUM (Region)'!#REF!</definedName>
    <definedName name="รายการรอตรวจสอบสชป.10">'[1]SUM (Region)'!#REF!</definedName>
    <definedName name="รายการรอตรวจสอบสชป.11">'[1]SUM (Region)'!#REF!</definedName>
    <definedName name="รายการรอตรวจสอบสชป.12">'[1]SUM (Region)'!#REF!</definedName>
    <definedName name="รายการรอตรวจสอบสชป.13">'[1]SUM (Region)'!#REF!</definedName>
    <definedName name="รายการรอตรวจสอบสชป.14">'[1]SUM (Region)'!#REF!</definedName>
    <definedName name="รายการรอตรวจสอบสชป.15">'[1]SUM (Region)'!#REF!</definedName>
    <definedName name="รายการรอตรวจสอบสชป.16">'[1]SUM (Region)'!#REF!</definedName>
    <definedName name="รายการรอตรวจสอบสชป.2">'[1]SUM (Region)'!#REF!</definedName>
    <definedName name="รายการรอตรวจสอบสชป.3">'[1]SUM (Region)'!#REF!</definedName>
    <definedName name="รายการรอตรวจสอบสชป.4">'[1]SUM (Region)'!#REF!</definedName>
    <definedName name="รายการรอตรวจสอบสชป.5">'[1]SUM (Region)'!#REF!</definedName>
    <definedName name="รายการรอตรวจสอบสชป.6">'[1]SUM (Region)'!#REF!</definedName>
    <definedName name="รายการรอตรวจสอบสชป.7">'[1]SUM (Region)'!#REF!</definedName>
    <definedName name="รายการรอตรวจสอบสชป.8">'[1]SUM (Region)'!#REF!</definedName>
    <definedName name="รายการรอตรวจสอบสชป.9">'[1]SUM (Region)'!#REF!</definedName>
    <definedName name="รายการเสนอขอความต้องการงปม.">'[1]SUM (Region)'!#REF!</definedName>
    <definedName name="เลขประมาณการ">#REF!</definedName>
    <definedName name="วัสดุ">#REF!</definedName>
    <definedName name="หน่วยงาน">#REF!</definedName>
    <definedName name="หนุ่ม" localSheetId="0">#REF!</definedName>
    <definedName name="หนุ่ม">'[2]ป้าย'!#REF!</definedName>
    <definedName name="หนุ่ม1">#REF!</definedName>
    <definedName name="อนุมัติแผน" localSheetId="2">#REF!</definedName>
    <definedName name="อนุมัติแผนสชป.1" localSheetId="2">#REF!</definedName>
    <definedName name="อนุมัติแผนสชป.10" localSheetId="2">#REF!</definedName>
    <definedName name="อนุมัติแผนสชป.11" localSheetId="2">#REF!</definedName>
    <definedName name="อนุมัติแผนสชป.12" localSheetId="2">#REF!</definedName>
    <definedName name="อนุมัติแผนสชป.2" localSheetId="2">#REF!</definedName>
    <definedName name="อนุมัติแผนสชป.3" localSheetId="2">#REF!</definedName>
    <definedName name="อนุมัติแผนสชป.4" localSheetId="2">#REF!</definedName>
    <definedName name="อนุมัติแผนสชป.5" localSheetId="2">#REF!</definedName>
    <definedName name="อนุมัติแผนสชป.6" localSheetId="2">#REF!</definedName>
    <definedName name="อนุมัติแผนสชป.7" localSheetId="2">#REF!</definedName>
    <definedName name="อนุมัติแผนสชป.8" localSheetId="2">#REF!</definedName>
    <definedName name="อนุมัติแผนสชป.9" localSheetId="2">#REF!</definedName>
    <definedName name="อยู่ในเขตสชป.">#REF!</definedName>
  </definedNames>
  <calcPr fullCalcOnLoad="1"/>
</workbook>
</file>

<file path=xl/sharedStrings.xml><?xml version="1.0" encoding="utf-8"?>
<sst xmlns="http://schemas.openxmlformats.org/spreadsheetml/2006/main" count="1678" uniqueCount="350">
  <si>
    <t>ข้อมูลโครงการชลประทาน</t>
  </si>
  <si>
    <t>สำนักชลประทาน</t>
  </si>
  <si>
    <t>ชื่อโครงการ</t>
  </si>
  <si>
    <t>สถานที่ตั้งของโครงการ</t>
  </si>
  <si>
    <t>พิกัด UTM</t>
  </si>
  <si>
    <t>ลุ่มน้ำ</t>
  </si>
  <si>
    <t>ประเภทโครงการ</t>
  </si>
  <si>
    <t>พื้นที่</t>
  </si>
  <si>
    <t>การก่อสร้าง</t>
  </si>
  <si>
    <t>หัวงาน</t>
  </si>
  <si>
    <t>ระบบส่งน้ำ/ระบายน้ำแบบคลองเปิด</t>
  </si>
  <si>
    <t>ระบบส่งน้ำแบบท่อ</t>
  </si>
  <si>
    <t>คันกั้นน้ำ</t>
  </si>
  <si>
    <t>บ้าน</t>
  </si>
  <si>
    <t>ตำบล</t>
  </si>
  <si>
    <t>อำเภอ</t>
  </si>
  <si>
    <t>จังหวัด</t>
  </si>
  <si>
    <t>E</t>
  </si>
  <si>
    <t>N</t>
  </si>
  <si>
    <t>หลัก</t>
  </si>
  <si>
    <t>(ใหญ่,กลาง,เล็ก,</t>
  </si>
  <si>
    <t>โครงการ</t>
  </si>
  <si>
    <t>ชลประทาน</t>
  </si>
  <si>
    <t>แล้วเสร็จ</t>
  </si>
  <si>
    <t>เขื่อน (Dam)</t>
  </si>
  <si>
    <t>เขื่อนทดน้ำ (Diversion Dam)</t>
  </si>
  <si>
    <t>ฝาย (Weir)</t>
  </si>
  <si>
    <t>ประตูระบายน้ำ</t>
  </si>
  <si>
    <t>สถานีสูบน้ำ</t>
  </si>
  <si>
    <t>ทำนบดินปิดลำน้ำเดิม</t>
  </si>
  <si>
    <t>อาคารประกอบ</t>
  </si>
  <si>
    <t>ชื่อคลอง</t>
  </si>
  <si>
    <t>ประเภท</t>
  </si>
  <si>
    <t>การใช้งาน</t>
  </si>
  <si>
    <t>จาก</t>
  </si>
  <si>
    <t>ถึง</t>
  </si>
  <si>
    <t>ความยาว</t>
  </si>
  <si>
    <t>ปีที่ประกาศเป็นทางน้ำชลประทาน</t>
  </si>
  <si>
    <t>คุณสมบัติทางชลศาสตร์และมิติต่างๆ</t>
  </si>
  <si>
    <t>จำนวนอาคาร</t>
  </si>
  <si>
    <t>ชื่อสายท่อ</t>
  </si>
  <si>
    <t>ประเภทท่อ</t>
  </si>
  <si>
    <t>จาก กม.</t>
  </si>
  <si>
    <t>ถึง กม.</t>
  </si>
  <si>
    <t>อาคาร</t>
  </si>
  <si>
    <t>ชื่อคัน</t>
  </si>
  <si>
    <t>มิติต่างๆ</t>
  </si>
  <si>
    <t>อาคารประกอบคันกั้นน้ำ</t>
  </si>
  <si>
    <t>กลางพระราชดิ,</t>
  </si>
  <si>
    <t>วัสดุ</t>
  </si>
  <si>
    <t>ความสูง</t>
  </si>
  <si>
    <t>สันเขื่อนกว้าง</t>
  </si>
  <si>
    <t>ผิวสันเขื่อน</t>
  </si>
  <si>
    <t>ลาดทำนบเขื่อน</t>
  </si>
  <si>
    <t>ความจุ</t>
  </si>
  <si>
    <t>งานป้องกันการกัดเซาะ</t>
  </si>
  <si>
    <t>Toe Drain</t>
  </si>
  <si>
    <t>ทำนบดินปิดช่องเขาขาด</t>
  </si>
  <si>
    <t>ช่องระบายน้ำ</t>
  </si>
  <si>
    <t>ชนิดบายระบาย</t>
  </si>
  <si>
    <t>ขนาดบานระบาย</t>
  </si>
  <si>
    <t>ระดับน้ำเก็บกัก</t>
  </si>
  <si>
    <t>ระดับน้ำต่ำสุด</t>
  </si>
  <si>
    <t>ประตูเรือสัญจร</t>
  </si>
  <si>
    <t>ประเภทสันฝาย</t>
  </si>
  <si>
    <t>ช่องระบาย</t>
  </si>
  <si>
    <t xml:space="preserve">ระดับ FSL </t>
  </si>
  <si>
    <t>ระดับต่ำสุด</t>
  </si>
  <si>
    <t>เครื่องสูบน้ำ</t>
  </si>
  <si>
    <t>ชนิด</t>
  </si>
  <si>
    <t>ขนาดท่อส่ง</t>
  </si>
  <si>
    <t>ปริมาณน้ำ</t>
  </si>
  <si>
    <t>สันทำนบกว้าง</t>
  </si>
  <si>
    <t>ผิวสันทำนบ</t>
  </si>
  <si>
    <t>ลาดทำนบดิน</t>
  </si>
  <si>
    <t>ประตูระบายน้ำฝั่งซ้าย</t>
  </si>
  <si>
    <t>ประตูระบายน้ำฝั่งขวา</t>
  </si>
  <si>
    <t>อาคารระบายน้ำล้น (Spillway)</t>
  </si>
  <si>
    <t>อาคารระบายน้ำทิ้ง (River Outlet)</t>
  </si>
  <si>
    <t>ประตูระบายทราย</t>
  </si>
  <si>
    <t>คลอง</t>
  </si>
  <si>
    <t>มาตรา 5</t>
  </si>
  <si>
    <t>มาตรา 8</t>
  </si>
  <si>
    <t>Q</t>
  </si>
  <si>
    <t>A</t>
  </si>
  <si>
    <t>V</t>
  </si>
  <si>
    <t>S</t>
  </si>
  <si>
    <t>SS</t>
  </si>
  <si>
    <t>b</t>
  </si>
  <si>
    <t>d</t>
  </si>
  <si>
    <t>n</t>
  </si>
  <si>
    <t>R</t>
  </si>
  <si>
    <t>t</t>
  </si>
  <si>
    <t>H</t>
  </si>
  <si>
    <t>F</t>
  </si>
  <si>
    <t>ระดับหลังคันคลองที่ กม. ต้น</t>
  </si>
  <si>
    <t>ระดับดินเดิมที่ กม. ต้น</t>
  </si>
  <si>
    <t xml:space="preserve">ลาดด้านนอกคันคลอง </t>
  </si>
  <si>
    <t>Head Regulator</t>
  </si>
  <si>
    <t>Check</t>
  </si>
  <si>
    <t>Road Culvert</t>
  </si>
  <si>
    <t>Road Culvert with Check</t>
  </si>
  <si>
    <t>Pipe Drop</t>
  </si>
  <si>
    <t>Pipe Drop with Check</t>
  </si>
  <si>
    <t>Inclined Drop</t>
  </si>
  <si>
    <t>Chute</t>
  </si>
  <si>
    <t>Drain Culvert</t>
  </si>
  <si>
    <t>Siphon</t>
  </si>
  <si>
    <t>Flume</t>
  </si>
  <si>
    <t>Wasteway</t>
  </si>
  <si>
    <t>Drain Inlet</t>
  </si>
  <si>
    <t>Concrete Bridge</t>
  </si>
  <si>
    <t>Wood Bridge</t>
  </si>
  <si>
    <t>Turn Out</t>
  </si>
  <si>
    <t>Tail Regulator</t>
  </si>
  <si>
    <t>Drain Out</t>
  </si>
  <si>
    <t>Air Relief</t>
  </si>
  <si>
    <t>Pressure Relief Valve</t>
  </si>
  <si>
    <t>Check Valve</t>
  </si>
  <si>
    <t>Gate Valve</t>
  </si>
  <si>
    <t>กั้นน้ำ</t>
  </si>
  <si>
    <t>ประเภทผิวจราจร</t>
  </si>
  <si>
    <t>คันกว้าง</t>
  </si>
  <si>
    <t>สูง</t>
  </si>
  <si>
    <t>ลาดด้านข้าง</t>
  </si>
  <si>
    <t>ท่อระบาย</t>
  </si>
  <si>
    <t>ประตูระบาย</t>
  </si>
  <si>
    <t>เล็กพระราชดำริ,ปชด.)</t>
  </si>
  <si>
    <t>เหนือน้ำ</t>
  </si>
  <si>
    <t>ท้ายน้ำ</t>
  </si>
  <si>
    <t>Dead Storage</t>
  </si>
  <si>
    <t>ระดับน้ำสูงสุด</t>
  </si>
  <si>
    <t>ด้านเหนือน้ำ</t>
  </si>
  <si>
    <t>ด้านท้ายน้ำ</t>
  </si>
  <si>
    <t>กว้าง</t>
  </si>
  <si>
    <t>สันฝาย</t>
  </si>
  <si>
    <t>ปตร. แห่งที่</t>
  </si>
  <si>
    <t>จำนวนบานระบาย</t>
  </si>
  <si>
    <t>ขนาดท่อ</t>
  </si>
  <si>
    <t>ฝาย</t>
  </si>
  <si>
    <t>ปตร.</t>
  </si>
  <si>
    <t>ท่อ</t>
  </si>
  <si>
    <t>ขนาดบาน</t>
  </si>
  <si>
    <t>จำนวนช่อง</t>
  </si>
  <si>
    <t>ด้านซ้าย</t>
  </si>
  <si>
    <t>ด้านขวา</t>
  </si>
  <si>
    <t>จำนวนแถว</t>
  </si>
  <si>
    <t>ยาว</t>
  </si>
  <si>
    <t>จำนวนบาน</t>
  </si>
  <si>
    <t>สะพาน</t>
  </si>
  <si>
    <t>ระดับ</t>
  </si>
  <si>
    <t>ปริมาตร</t>
  </si>
  <si>
    <t>หนา</t>
  </si>
  <si>
    <t>f</t>
  </si>
  <si>
    <t>ความยาวสันฝาย</t>
  </si>
  <si>
    <t>ความยาวรอบปาก Spillway</t>
  </si>
  <si>
    <t>จำนวนเครื่องสูบน้ำ</t>
  </si>
  <si>
    <t>(ไร่)</t>
  </si>
  <si>
    <t>(พ.ศ.)</t>
  </si>
  <si>
    <t>(ม.)</t>
  </si>
  <si>
    <t>(ประเภท)</t>
  </si>
  <si>
    <t>(1:x)</t>
  </si>
  <si>
    <t>(ม.รทก.)</t>
  </si>
  <si>
    <t>(ลบ.ม.)</t>
  </si>
  <si>
    <t>(จำนวน)</t>
  </si>
  <si>
    <t>(เครื่อง)</t>
  </si>
  <si>
    <t>(ไฟฟ้า/น้ำมัน)</t>
  </si>
  <si>
    <t>(ลบ.ม./วิ/เครื่อง)</t>
  </si>
  <si>
    <t>(บานระบาย/ท่อ)</t>
  </si>
  <si>
    <t>(บาน)</t>
  </si>
  <si>
    <t>(ลบ.ม./วิ)</t>
  </si>
  <si>
    <t>(กม.)</t>
  </si>
  <si>
    <t>(ม./วิ)</t>
  </si>
  <si>
    <t>(แห่ง)</t>
  </si>
  <si>
    <t>(PE/HDPE/PVC/Steel/AC/Concrete)</t>
  </si>
  <si>
    <t xml:space="preserve"> (1:x)</t>
  </si>
  <si>
    <t>คำอธิบายการกรอกข้อมูลโครงการ</t>
  </si>
  <si>
    <t>อาคารหัวงานชลประทาน</t>
  </si>
  <si>
    <t>ชื่อโครงการ ที่รับผิดชอบบำรุงรักษา และหัวงานทั้งหมด ทั้งโครงการส่งน้ำและบำรุงรักษาโครงการ และ</t>
  </si>
  <si>
    <t>โครงการชลประทานจังหวัด  หากมีโครงการ/หัวงาน  เพิ่มเติมขึ้นจากบัญชีที่แนบ  โปรดเพิ่มเติมข้อมูล</t>
  </si>
  <si>
    <t>ที่ด้านล่างสุด ต่อจากโครงการสุดท้าย ที่เตรียมไว้ให้</t>
  </si>
  <si>
    <t>ลุ่มน้ำ หมายถึง ขอบเขตของพื้นที่ที่รับน้ำฝนลงสู่โครงการนั้นๆ</t>
  </si>
  <si>
    <t xml:space="preserve">ประเภทโครงการ หมายถึง ขนาดของโครงการ หรือรูปแบบของโครงการ </t>
  </si>
  <si>
    <t>- โครงการขนาดใหญ่</t>
  </si>
  <si>
    <t>- โครงการขนาดกลาง</t>
  </si>
  <si>
    <t>- โครงการขนาดเล็ก kfw ที่กรมฯ ดูแลบำรุงรักษาเอง</t>
  </si>
  <si>
    <t>- โครงการพระราชดำริขนาดกลาง-ขนาดเล็ก</t>
  </si>
  <si>
    <t>- โครงการหมู่บ้านป้องกันตนเองชายแดน (ปชด.)</t>
  </si>
  <si>
    <t>หัวงาน หมายถึง ชนิด และมิติของอาคารหัวงาน</t>
  </si>
  <si>
    <t>- วัสดุ</t>
  </si>
  <si>
    <t>ชนิดของวัสดุที่ใช้ทำ เขื่อน,ฝาย</t>
  </si>
  <si>
    <t>- ความยาว</t>
  </si>
  <si>
    <t>ความยาวของสันเขื่อน,อ่างฯ,ฝาย,ทำนบดิน</t>
  </si>
  <si>
    <t>- ความสูง</t>
  </si>
  <si>
    <t>ความสูงของสันเขื่อน,อ่างฯ,ฝาย,ทำนบดิน</t>
  </si>
  <si>
    <t>- ผิวสันเขื่อน</t>
  </si>
  <si>
    <t>ชนิดของผิว ได้แก่ ลูกรัง ราดยาง คอนกรีต อื่นๆ</t>
  </si>
  <si>
    <t xml:space="preserve">  ผิวสันทำนบ</t>
  </si>
  <si>
    <t>- Toe Drain</t>
  </si>
  <si>
    <t>ความสูงของToe Drain</t>
  </si>
  <si>
    <t>ความยาวตามแนวสันเขื่อน</t>
  </si>
  <si>
    <t>- งานป้องกันการกัดเซาะ</t>
  </si>
  <si>
    <t>วัสดุที่ใช้ทำงานป้องกันการกัดเซาะด้านเหนือน้ำ และด้านท้ายน้ำ</t>
  </si>
  <si>
    <t>ความหนาของวัสดุที่ใช้ทำป้องกันการกัดเซาะ</t>
  </si>
  <si>
    <t>- ประเภทสันฝาย</t>
  </si>
  <si>
    <t>Ogee Weir , Broad-Crested Weir , Sharp-Crested Weir</t>
  </si>
  <si>
    <t>คลองชลประทาน</t>
  </si>
  <si>
    <t>ชื่อคลอง ให้กรอกทั้ง คลองส่งน้ำ และคลองระบายน้ำ โดยอยู่ภายใต้ชื่อหัวงาน แห่งใดแห่งหนึ่ง</t>
  </si>
  <si>
    <t>ประเภทของคลอง</t>
  </si>
  <si>
    <t>- C</t>
  </si>
  <si>
    <t>คลองดาดคอนกรีต</t>
  </si>
  <si>
    <t>- E</t>
  </si>
  <si>
    <t>คลองดิน (โดยการก่อสร้าง)</t>
  </si>
  <si>
    <t>- N</t>
  </si>
  <si>
    <t xml:space="preserve">คลอง, ลำน้ำธรรมชาติ ซึ่งได้ประกาศเป็นทางน้ำชลประทานแล้ว </t>
  </si>
  <si>
    <t>การใช้งาน หมายถึง ลักษณะการใช้งานของคลอง ระบุแยก ในช่องการใช้งาน ดังนี้</t>
  </si>
  <si>
    <t>- CA</t>
  </si>
  <si>
    <t>ใช้เป็น คลองส่งน้ำ</t>
  </si>
  <si>
    <t>- DR</t>
  </si>
  <si>
    <t>ใช้เป็น คลองระบายน้ำ</t>
  </si>
  <si>
    <t>- CD</t>
  </si>
  <si>
    <t>ใช้เป็น ทั้งคลองส่งน้ำ และคลองระบายน้ำ ขึ้นอยู่กับสภาพน้ำในพื้นที่</t>
  </si>
  <si>
    <t>ความจุคลอง,ลบ.ม./วินาที</t>
  </si>
  <si>
    <t>พื้นที่หน้าตัดทางน้ำ,ตร.ม.</t>
  </si>
  <si>
    <t>ความเร็วกระแสน้ำ,ม./วินาที</t>
  </si>
  <si>
    <t>ความลาดท้องน้ำ</t>
  </si>
  <si>
    <t>ความลาดด้านข้างคลอง</t>
  </si>
  <si>
    <t>ความกว้างก้นคลอง,ม.</t>
  </si>
  <si>
    <t>ความลึกของน้ำในคลอง,ม.</t>
  </si>
  <si>
    <t>ค่าสัมประสิทธิ์ความขรุขระของคลอง,Manning-n</t>
  </si>
  <si>
    <t>Hydraulic Radius</t>
  </si>
  <si>
    <t>ความหนาของคอนกรีตดาดคลอง,ม.</t>
  </si>
  <si>
    <t>ความสูงจากก้นคลองถึงคันคลอง,ม.</t>
  </si>
  <si>
    <t>Free Board</t>
  </si>
  <si>
    <t>ความกว้างของขอบคอนกรีตดาด,ม.</t>
  </si>
  <si>
    <t>ความกว้างของชานคลองฝั่งซ้าย-ฝั่งขวา,ม.</t>
  </si>
  <si>
    <t>ความกว้างของคันคลองฝั่งซ้าย-ฝั่งขวา,ม.</t>
  </si>
  <si>
    <t>ระยะจากกึ่งกลางคลองถึงแนวเขตคลองฝั่งซ้าย-ฝั่งขวา,ม.</t>
  </si>
  <si>
    <t>ชื่อคันกั้นน้ำ</t>
  </si>
  <si>
    <t>ผิวจราจรของคันกั้นน้ำได้แก่ ลูกรัง ราดยาง อื่นๆ (ระบุ)</t>
  </si>
  <si>
    <t>ความกว้างหลังคัน หมายถึง ขนาดความกว้างหลังคันของคันกั้นน้ำ</t>
  </si>
  <si>
    <t>มิติและอาคาร</t>
  </si>
  <si>
    <t>ให้กรอกทุกช่วงที่มีการเปลี่ยนแปลงความกว้างของคัน (ตามข้อ 4)</t>
  </si>
  <si>
    <r>
      <t>ขนาดท่อ(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</si>
  <si>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W</t>
    </r>
    <r>
      <rPr>
        <b/>
        <vertAlign val="subscript"/>
        <sz val="14"/>
        <rFont val="CordiaUPC"/>
        <family val="0"/>
      </rPr>
      <t>C</t>
    </r>
  </si>
  <si>
    <r>
      <t>B</t>
    </r>
    <r>
      <rPr>
        <b/>
        <vertAlign val="subscript"/>
        <sz val="14"/>
        <rFont val="CordiaUPC"/>
        <family val="0"/>
      </rPr>
      <t>L</t>
    </r>
  </si>
  <si>
    <r>
      <t>B</t>
    </r>
    <r>
      <rPr>
        <b/>
        <vertAlign val="subscript"/>
        <sz val="14"/>
        <rFont val="CordiaUPC"/>
        <family val="0"/>
      </rPr>
      <t>R</t>
    </r>
  </si>
  <si>
    <r>
      <t>T</t>
    </r>
    <r>
      <rPr>
        <b/>
        <vertAlign val="subscript"/>
        <sz val="14"/>
        <rFont val="CordiaUPC"/>
        <family val="0"/>
      </rPr>
      <t>L</t>
    </r>
  </si>
  <si>
    <r>
      <t>T</t>
    </r>
    <r>
      <rPr>
        <b/>
        <vertAlign val="subscript"/>
        <sz val="14"/>
        <rFont val="CordiaUPC"/>
        <family val="0"/>
      </rPr>
      <t>R</t>
    </r>
  </si>
  <si>
    <r>
      <t>R</t>
    </r>
    <r>
      <rPr>
        <b/>
        <vertAlign val="subscript"/>
        <sz val="14"/>
        <rFont val="CordiaUPC"/>
        <family val="0"/>
      </rPr>
      <t>L</t>
    </r>
  </si>
  <si>
    <r>
      <t>R</t>
    </r>
    <r>
      <rPr>
        <b/>
        <vertAlign val="subscript"/>
        <sz val="14"/>
        <rFont val="CordiaUPC"/>
        <family val="0"/>
      </rPr>
      <t>R</t>
    </r>
  </si>
  <si>
    <r>
      <t xml:space="preserve">ขนาดท่อ </t>
    </r>
    <r>
      <rPr>
        <b/>
        <sz val="14"/>
        <rFont val="Symbol"/>
        <family val="1"/>
      </rPr>
      <t>f</t>
    </r>
  </si>
  <si>
    <r>
      <t>ขนาดท่อส่ง(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</si>
  <si>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(ม.</t>
    </r>
    <r>
      <rPr>
        <b/>
        <vertAlign val="superscript"/>
        <sz val="14"/>
        <rFont val="CordiaUPC"/>
        <family val="2"/>
      </rPr>
      <t>3</t>
    </r>
    <r>
      <rPr>
        <b/>
        <sz val="14"/>
        <rFont val="CordiaUPC"/>
        <family val="2"/>
      </rPr>
      <t>/วิ)</t>
    </r>
  </si>
  <si>
    <r>
      <t>(ม</t>
    </r>
    <r>
      <rPr>
        <b/>
        <vertAlign val="superscript"/>
        <sz val="14"/>
        <rFont val="CordiaUPC"/>
        <family val="2"/>
      </rPr>
      <t>2</t>
    </r>
    <r>
      <rPr>
        <b/>
        <sz val="14"/>
        <rFont val="CordiaUPC"/>
        <family val="2"/>
      </rPr>
      <t>)</t>
    </r>
  </si>
  <si>
    <r>
      <t xml:space="preserve">การระบุความยาวคลอง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</si>
  <si>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 xml:space="preserve">ความจุปากคลอง 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</si>
  <si>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>W</t>
    </r>
    <r>
      <rPr>
        <vertAlign val="subscript"/>
        <sz val="14"/>
        <rFont val="CordiaUPC"/>
        <family val="2"/>
      </rPr>
      <t>C</t>
    </r>
  </si>
  <si>
    <r>
      <t>B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,B</t>
    </r>
    <r>
      <rPr>
        <vertAlign val="subscript"/>
        <sz val="14"/>
        <rFont val="CordiaUPC"/>
        <family val="2"/>
      </rPr>
      <t>R</t>
    </r>
  </si>
  <si>
    <r>
      <t>T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,T</t>
    </r>
    <r>
      <rPr>
        <vertAlign val="subscript"/>
        <sz val="14"/>
        <rFont val="CordiaUPC"/>
        <family val="2"/>
      </rPr>
      <t>R</t>
    </r>
  </si>
  <si>
    <r>
      <t>R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,R</t>
    </r>
    <r>
      <rPr>
        <vertAlign val="subscript"/>
        <sz val="14"/>
        <rFont val="CordiaUPC"/>
        <family val="2"/>
      </rPr>
      <t>R</t>
    </r>
  </si>
  <si>
    <r>
      <t xml:space="preserve">ความยาวของคันกั้นน้ำ </t>
    </r>
    <r>
      <rPr>
        <b/>
        <u val="single"/>
        <sz val="16"/>
        <rFont val="CordiaUPC"/>
        <family val="2"/>
      </rPr>
      <t>ให้กรอกระยะทุกช่วงที่มีการเปลี่ยนแปลงความกว้างของคันกั้นน้ำ</t>
    </r>
  </si>
  <si>
    <t>ใหญ่</t>
  </si>
  <si>
    <t>ไทรงาม</t>
  </si>
  <si>
    <t>พัฒนา</t>
  </si>
  <si>
    <t>ในเมือง</t>
  </si>
  <si>
    <t>พิมาย</t>
  </si>
  <si>
    <t>นครราชสีมา</t>
  </si>
  <si>
    <t xml:space="preserve"> -</t>
  </si>
  <si>
    <t>มูล</t>
  </si>
  <si>
    <t>ส่งน้ำและบำรุง</t>
  </si>
  <si>
    <t>รักษาทุ่งสัมฤทธิ์</t>
  </si>
  <si>
    <t>ตรง</t>
  </si>
  <si>
    <t>บานระบาย</t>
  </si>
  <si>
    <t>ไฟฟ้า</t>
  </si>
  <si>
    <t>อยู่ระหว่างดำเนินการ</t>
  </si>
  <si>
    <t>LMC</t>
  </si>
  <si>
    <t>C</t>
  </si>
  <si>
    <t>CA</t>
  </si>
  <si>
    <t>1 L</t>
  </si>
  <si>
    <t>ลาดยาง</t>
  </si>
  <si>
    <t>พนังกั้นน้ำมูลด้าน</t>
  </si>
  <si>
    <t xml:space="preserve"> เหนือ  ขรน.พิมาย</t>
  </si>
  <si>
    <t>ท้ายขรน.พิมาย</t>
  </si>
  <si>
    <t>พนังกั้นน้ำลำสะแทด</t>
  </si>
  <si>
    <t>ลาดยาง,หินคลุก</t>
  </si>
  <si>
    <t>หินคลุก</t>
  </si>
  <si>
    <t>พนังกั้นน้ำมูลจาก</t>
  </si>
  <si>
    <t>บ้านศาลา-บ้านประโดก</t>
  </si>
  <si>
    <t>ลูกรัง</t>
  </si>
  <si>
    <t>2 R</t>
  </si>
  <si>
    <t>2 LA</t>
  </si>
  <si>
    <t>ท้ายขรน.พิมาย หลัง</t>
  </si>
  <si>
    <t>ราดยาง</t>
  </si>
  <si>
    <t>1R</t>
  </si>
  <si>
    <t>2 L</t>
  </si>
  <si>
    <t>3 L</t>
  </si>
  <si>
    <t>3R</t>
  </si>
  <si>
    <t>4 L</t>
  </si>
  <si>
    <t>1R-4L</t>
  </si>
  <si>
    <t>5 L</t>
  </si>
  <si>
    <t>5 R</t>
  </si>
  <si>
    <t>6 L</t>
  </si>
  <si>
    <t>1R - 6L</t>
  </si>
  <si>
    <t>ชักน้ำ</t>
  </si>
  <si>
    <t>6R</t>
  </si>
  <si>
    <t>7 R</t>
  </si>
  <si>
    <t>โค้ง</t>
  </si>
  <si>
    <t>สถานนีสูบน้ำด้วยไฟฟ้าบ้านสัมฤทธิ์</t>
  </si>
  <si>
    <t xml:space="preserve">  -</t>
  </si>
  <si>
    <t>สถานีสูบน้ำด้วยไฟฟ้บ้านซึม</t>
  </si>
  <si>
    <t>สถานีสูบน้ด้วยไฟฟ้าบ้านม่วง</t>
  </si>
  <si>
    <t>DR</t>
  </si>
  <si>
    <t>D1L-4R-MD</t>
  </si>
  <si>
    <t>D1R - MD</t>
  </si>
  <si>
    <t>D2R - MD</t>
  </si>
  <si>
    <t>D3R - MD</t>
  </si>
  <si>
    <t>D4R -  MD</t>
  </si>
  <si>
    <t>D5R -  MD</t>
  </si>
  <si>
    <t>D6R -  MD</t>
  </si>
  <si>
    <t>F4</t>
  </si>
  <si>
    <t>F6</t>
  </si>
  <si>
    <t>สถานีสูบน้ด้วยไฟฟ้าบ้านท่ามะเขือ</t>
  </si>
  <si>
    <t>1L</t>
  </si>
  <si>
    <t>2L</t>
  </si>
  <si>
    <t xml:space="preserve"> </t>
  </si>
  <si>
    <t>4R</t>
  </si>
  <si>
    <t xml:space="preserve">        </t>
  </si>
  <si>
    <t>1:1.5</t>
  </si>
  <si>
    <t xml:space="preserve"> 0.7 92</t>
  </si>
  <si>
    <t xml:space="preserve"> 0.9 06</t>
  </si>
  <si>
    <t>บันทึกข้อความ</t>
  </si>
  <si>
    <t>ส่วนราชการ</t>
  </si>
  <si>
    <t xml:space="preserve"> โครงการส่งน้ำและบำรุงรักษาทุ่งสัมฤทธิ์  อ.พิมาย  จ.นครราชสีมา  30110  โทร.0-4447-1606            </t>
  </si>
  <si>
    <t>วันที่</t>
  </si>
  <si>
    <t>เรื่อง</t>
  </si>
  <si>
    <t>จึงเรียนมาเพื่อโปรดพิจารณา</t>
  </si>
  <si>
    <t>(นายนรุษม์ชัย  ช่วยชูวรรธนันท์)</t>
  </si>
  <si>
    <t>ผอ.คบ.ทุ่งสัมฤทธิ์</t>
  </si>
  <si>
    <r>
      <t>ที่</t>
    </r>
    <r>
      <rPr>
        <sz val="18"/>
        <rFont val="Cordia New"/>
        <family val="2"/>
      </rPr>
      <t xml:space="preserve"> </t>
    </r>
  </si>
  <si>
    <r>
      <t xml:space="preserve">เรียน  </t>
    </r>
    <r>
      <rPr>
        <sz val="15"/>
        <rFont val="Cordia New"/>
        <family val="2"/>
      </rPr>
      <t xml:space="preserve"> </t>
    </r>
  </si>
  <si>
    <t>ขอส่งข้อมูลโครงการชลประทาน</t>
  </si>
  <si>
    <t>ผส.อน. สำเนา ฝจน.ชป.8</t>
  </si>
  <si>
    <t xml:space="preserve">ตามหนังสือส่วนปรับปรุงบำรุงรักษา  สำนักอุทกวิทยา ที่  อ. 129/2551  ลงวันที่  31  ตุลาคม 2551  เรื่อง    </t>
  </si>
  <si>
    <t>ขอข้อมูลโครงการ ขอข้อมูลโครงการส่งน้ำและบำรุงรักษา  ตามแบบฟอร์มข้อมูลโครงการชลประทาน (Irrigation Structure.</t>
  </si>
  <si>
    <t>xis) นั้น</t>
  </si>
  <si>
    <t>โครงการส่งน้ำและบำรุงรักษาทุ่งสัมฤทธิ์  ขอส่งข้อมูลของโครงการ  ตามแบบฟอร์มข้อมูลโครงการชลประทาน</t>
  </si>
  <si>
    <t>(Irrigation Structure.xis) และแผ่น CD ที่แนบมาพร้อมนี้แล้ว</t>
  </si>
  <si>
    <t xml:space="preserve"> กษ.0317.08 / 44</t>
  </si>
  <si>
    <t xml:space="preserve"> 15   มกราคม  2552</t>
  </si>
</sst>
</file>

<file path=xl/styles.xml><?xml version="1.0" encoding="utf-8"?>
<styleSheet xmlns="http://schemas.openxmlformats.org/spreadsheetml/2006/main">
  <numFmts count="4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.000"/>
    <numFmt numFmtId="190" formatCode="_-* #,##0.000_-;\-* #,##0.000_-;_-* &quot;-&quot;??_-;_-@_-"/>
    <numFmt numFmtId="191" formatCode="0.000"/>
    <numFmt numFmtId="192" formatCode="0.00_)"/>
    <numFmt numFmtId="193" formatCode="_(&quot;$&quot;* #,##0.00_);_(&quot;$&quot;* \(#,##0.00\);_(&quot;$&quot;* &quot;-&quot;??_);_(@_)"/>
    <numFmt numFmtId="194" formatCode="0.0000"/>
    <numFmt numFmtId="195" formatCode="_-* #,##0.000_-;\-* #,##0.000_-;_-* &quot;-&quot;???_-;_-@_-"/>
    <numFmt numFmtId="196" formatCode="_-* #,##0_-;\-* #,##0_-;_-* &quot;-&quot;???_-;_-@_-"/>
    <numFmt numFmtId="197" formatCode="#,##0.000000"/>
    <numFmt numFmtId="198" formatCode="#,##0;[Red]#,##0"/>
    <numFmt numFmtId="199" formatCode="#,##0.00000"/>
    <numFmt numFmtId="200" formatCode="#,##0_ ;\-#,##0\ "/>
    <numFmt numFmtId="201" formatCode="_-* #,##0.0000_-;\-* #,##0.0000_-;_-* &quot;-&quot;??_-;_-@_-"/>
    <numFmt numFmtId="202" formatCode="_(* #,##0.00_);_(* \(#,##0.00\);_(* &quot;-&quot;??_);_(@_)"/>
    <numFmt numFmtId="203" formatCode="#,##0.0"/>
    <numFmt numFmtId="204" formatCode="_-* #,##0.00_-;\-* #,##0.00_-;_-* &quot;-&quot;???_-;_-@_-"/>
    <numFmt numFmtId="205" formatCode="_-* #,##0.0_-;\-* #,##0.0_-;_-* &quot;-&quot;???_-;_-@_-"/>
    <numFmt numFmtId="206" formatCode="\(_-* #,##0_-\);\-* #,##0_-;_-* &quot;-&quot;??_-;_-@_-"/>
    <numFmt numFmtId="207" formatCode="[$-41E]d\ mmmm\ yyyy"/>
    <numFmt numFmtId="208" formatCode="[&lt;=9999999][$-D000000]###\-####;[$-D000000]\(0#\)\ ###\-####"/>
    <numFmt numFmtId="209" formatCode="\(General\)"/>
    <numFmt numFmtId="210" formatCode="0.0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t&quot;$&quot;#,##0_);\(t&quot;$&quot;#,##0\)"/>
    <numFmt numFmtId="218" formatCode="t&quot;$&quot;#,##0_);[Red]\(t&quot;$&quot;#,##0\)"/>
    <numFmt numFmtId="219" formatCode="t&quot;$&quot;#,##0.00_);\(t&quot;$&quot;#,##0.00\)"/>
    <numFmt numFmtId="220" formatCode="t&quot;$&quot;#,##0.00_);[Red]\(t&quot;$&quot;#,##0.00\)"/>
    <numFmt numFmtId="221" formatCode="_(&quot;฿&quot;* #,##0_);_(&quot;฿&quot;* \(#,##0\);_(&quot;฿&quot;* &quot;-&quot;_);_(@_)"/>
    <numFmt numFmtId="222" formatCode="_(&quot;฿&quot;* #,##0.00_);_(&quot;฿&quot;* \(#,##0.00\);_(&quot;฿&quot;* &quot;-&quot;??_);_(@_)"/>
    <numFmt numFmtId="223" formatCode="d\ ดดดด\ bbbb"/>
  </numFmts>
  <fonts count="35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0"/>
      <name val="Arial"/>
      <family val="0"/>
    </font>
    <font>
      <sz val="16"/>
      <name val="AngsanaUPC"/>
      <family val="0"/>
    </font>
    <font>
      <sz val="18"/>
      <name val="AngsanaUPC"/>
      <family val="1"/>
    </font>
    <font>
      <u val="single"/>
      <sz val="14"/>
      <color indexed="36"/>
      <name val="CordiaUPC"/>
      <family val="0"/>
    </font>
    <font>
      <sz val="8"/>
      <name val="Arial"/>
      <family val="2"/>
    </font>
    <font>
      <u val="single"/>
      <sz val="14"/>
      <color indexed="12"/>
      <name val="CordiaUPC"/>
      <family val="0"/>
    </font>
    <font>
      <sz val="7"/>
      <name val="Small Fonts"/>
      <family val="0"/>
    </font>
    <font>
      <b/>
      <i/>
      <sz val="16"/>
      <name val="Helv"/>
      <family val="0"/>
    </font>
    <font>
      <sz val="14"/>
      <name val="AngsanaUPC"/>
      <family val="0"/>
    </font>
    <font>
      <b/>
      <sz val="24"/>
      <name val="AngsanaUPC"/>
      <family val="0"/>
    </font>
    <font>
      <b/>
      <sz val="14"/>
      <color indexed="18"/>
      <name val="CordiaUPC"/>
      <family val="2"/>
    </font>
    <font>
      <b/>
      <sz val="14"/>
      <name val="BrowalliaUPC"/>
      <family val="0"/>
    </font>
    <font>
      <b/>
      <sz val="14"/>
      <name val="Symbol"/>
      <family val="1"/>
    </font>
    <font>
      <b/>
      <sz val="10"/>
      <color indexed="18"/>
      <name val="CordiaUPC"/>
      <family val="2"/>
    </font>
    <font>
      <b/>
      <vertAlign val="subscript"/>
      <sz val="14"/>
      <name val="CordiaUPC"/>
      <family val="0"/>
    </font>
    <font>
      <b/>
      <sz val="14"/>
      <color indexed="18"/>
      <name val="Symbol"/>
      <family val="1"/>
    </font>
    <font>
      <b/>
      <vertAlign val="superscript"/>
      <sz val="14"/>
      <name val="CordiaUPC"/>
      <family val="2"/>
    </font>
    <font>
      <b/>
      <sz val="16"/>
      <color indexed="12"/>
      <name val="CordiaUPC"/>
      <family val="2"/>
    </font>
    <font>
      <sz val="8"/>
      <name val="AngsanaUPC"/>
      <family val="0"/>
    </font>
    <font>
      <b/>
      <sz val="18"/>
      <name val="CordiaUPC"/>
      <family val="2"/>
    </font>
    <font>
      <sz val="16"/>
      <name val="CordiaUPC"/>
      <family val="2"/>
    </font>
    <font>
      <b/>
      <i/>
      <sz val="16"/>
      <name val="CordiaUPC"/>
      <family val="2"/>
    </font>
    <font>
      <b/>
      <i/>
      <u val="single"/>
      <sz val="16"/>
      <name val="CordiaUPC"/>
      <family val="2"/>
    </font>
    <font>
      <sz val="16"/>
      <color indexed="9"/>
      <name val="CordiaUPC"/>
      <family val="2"/>
    </font>
    <font>
      <b/>
      <u val="single"/>
      <sz val="16"/>
      <name val="CordiaUPC"/>
      <family val="2"/>
    </font>
    <font>
      <vertAlign val="subscript"/>
      <sz val="14"/>
      <name val="CordiaUPC"/>
      <family val="2"/>
    </font>
    <font>
      <sz val="15"/>
      <name val="Cordia New"/>
      <family val="2"/>
    </font>
    <font>
      <b/>
      <sz val="25"/>
      <name val="Cordia New"/>
      <family val="2"/>
    </font>
    <font>
      <b/>
      <sz val="18"/>
      <name val="Cordia New"/>
      <family val="2"/>
    </font>
    <font>
      <sz val="18"/>
      <name val="Cordia New"/>
      <family val="2"/>
    </font>
    <font>
      <b/>
      <sz val="15"/>
      <name val="Cordia New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4" fontId="5" fillId="0" borderId="0" applyFont="0" applyFill="0" applyBorder="0" applyAlignment="0" applyProtection="0"/>
    <xf numFmtId="4" fontId="6" fillId="0" borderId="1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" fontId="6" fillId="0" borderId="1">
      <alignment/>
      <protection/>
    </xf>
    <xf numFmtId="0" fontId="7" fillId="0" borderId="0" applyNumberFormat="0" applyFill="0" applyBorder="0" applyAlignment="0" applyProtection="0"/>
    <xf numFmtId="38" fontId="8" fillId="2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10" fontId="8" fillId="3" borderId="2" applyNumberFormat="0" applyBorder="0" applyAlignment="0" applyProtection="0"/>
    <xf numFmtId="37" fontId="10" fillId="0" borderId="0">
      <alignment/>
      <protection/>
    </xf>
    <xf numFmtId="0" fontId="5" fillId="0" borderId="0">
      <alignment/>
      <protection/>
    </xf>
    <xf numFmtId="192" fontId="11" fillId="0" borderId="0">
      <alignment/>
      <protection/>
    </xf>
    <xf numFmtId="0" fontId="12" fillId="0" borderId="0">
      <alignment/>
      <protection/>
    </xf>
    <xf numFmtId="10" fontId="4" fillId="0" borderId="0" applyFont="0" applyFill="0" applyBorder="0" applyAlignment="0" applyProtection="0"/>
    <xf numFmtId="1" fontId="4" fillId="0" borderId="3" applyNumberFormat="0" applyFill="0" applyAlignment="0" applyProtection="0"/>
    <xf numFmtId="0" fontId="5" fillId="0" borderId="0">
      <alignment/>
      <protection/>
    </xf>
    <xf numFmtId="3" fontId="13" fillId="0" borderId="4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6" fillId="0" borderId="1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4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216">
    <xf numFmtId="0" fontId="0" fillId="0" borderId="0" xfId="0" applyAlignment="1">
      <alignment/>
    </xf>
    <xf numFmtId="188" fontId="1" fillId="0" borderId="0" xfId="36" applyNumberFormat="1" applyFont="1" applyFill="1" applyAlignment="1" applyProtection="1" quotePrefix="1">
      <alignment horizontal="left"/>
      <protection/>
    </xf>
    <xf numFmtId="0" fontId="14" fillId="0" borderId="0" xfId="0" applyFont="1" applyFill="1" applyAlignment="1" applyProtection="1">
      <alignment vertical="top" wrapText="1"/>
      <protection hidden="1"/>
    </xf>
    <xf numFmtId="189" fontId="14" fillId="0" borderId="0" xfId="0" applyNumberFormat="1" applyFont="1" applyFill="1" applyAlignment="1" applyProtection="1">
      <alignment horizontal="center" vertical="top"/>
      <protection hidden="1"/>
    </xf>
    <xf numFmtId="189" fontId="14" fillId="0" borderId="0" xfId="0" applyNumberFormat="1" applyFont="1" applyFill="1" applyAlignment="1" applyProtection="1">
      <alignment horizontal="center" vertical="top" wrapText="1"/>
      <protection hidden="1"/>
    </xf>
    <xf numFmtId="188" fontId="14" fillId="0" borderId="0" xfId="36" applyNumberFormat="1" applyFont="1" applyFill="1" applyAlignment="1" applyProtection="1">
      <alignment horizontal="centerContinuous" vertical="top"/>
      <protection hidden="1"/>
    </xf>
    <xf numFmtId="0" fontId="14" fillId="0" borderId="0" xfId="0" applyFont="1" applyFill="1" applyAlignment="1" applyProtection="1">
      <alignment vertical="top"/>
      <protection hidden="1"/>
    </xf>
    <xf numFmtId="188" fontId="14" fillId="0" borderId="0" xfId="36" applyNumberFormat="1" applyFont="1" applyFill="1" applyAlignment="1" applyProtection="1">
      <alignment vertical="top"/>
      <protection hidden="1"/>
    </xf>
    <xf numFmtId="188" fontId="1" fillId="0" borderId="5" xfId="36" applyNumberFormat="1" applyFont="1" applyFill="1" applyBorder="1" applyAlignment="1">
      <alignment horizontal="center" vertical="top" wrapText="1"/>
    </xf>
    <xf numFmtId="188" fontId="1" fillId="0" borderId="6" xfId="36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 applyProtection="1">
      <alignment horizontal="centerContinuous" vertical="top"/>
      <protection/>
    </xf>
    <xf numFmtId="0" fontId="1" fillId="0" borderId="6" xfId="0" applyNumberFormat="1" applyFont="1" applyFill="1" applyBorder="1" applyAlignment="1" applyProtection="1">
      <alignment horizontal="centerContinuous" vertical="top"/>
      <protection/>
    </xf>
    <xf numFmtId="0" fontId="1" fillId="0" borderId="8" xfId="0" applyNumberFormat="1" applyFont="1" applyFill="1" applyBorder="1" applyAlignment="1" applyProtection="1" quotePrefix="1">
      <alignment horizontal="centerContinuous" vertical="top"/>
      <protection/>
    </xf>
    <xf numFmtId="189" fontId="1" fillId="0" borderId="7" xfId="36" applyNumberFormat="1" applyFont="1" applyFill="1" applyBorder="1" applyAlignment="1" applyProtection="1">
      <alignment horizontal="centerContinuous" vertical="top"/>
      <protection/>
    </xf>
    <xf numFmtId="189" fontId="1" fillId="0" borderId="8" xfId="36" applyNumberFormat="1" applyFont="1" applyFill="1" applyBorder="1" applyAlignment="1" applyProtection="1" quotePrefix="1">
      <alignment horizontal="centerContinuous" vertical="top"/>
      <protection/>
    </xf>
    <xf numFmtId="189" fontId="1" fillId="0" borderId="2" xfId="36" applyNumberFormat="1" applyFont="1" applyFill="1" applyBorder="1" applyAlignment="1" applyProtection="1">
      <alignment horizontal="centerContinuous" vertical="top"/>
      <protection/>
    </xf>
    <xf numFmtId="188" fontId="1" fillId="0" borderId="6" xfId="36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 quotePrefix="1">
      <alignment horizontal="center" vertical="top"/>
      <protection/>
    </xf>
    <xf numFmtId="0" fontId="1" fillId="0" borderId="5" xfId="0" applyNumberFormat="1" applyFont="1" applyFill="1" applyBorder="1" applyAlignment="1" applyProtection="1">
      <alignment horizontal="centerContinuous" vertical="top"/>
      <protection/>
    </xf>
    <xf numFmtId="0" fontId="1" fillId="4" borderId="7" xfId="0" applyNumberFormat="1" applyFont="1" applyFill="1" applyBorder="1" applyAlignment="1" applyProtection="1">
      <alignment horizontal="centerContinuous" vertical="top"/>
      <protection/>
    </xf>
    <xf numFmtId="0" fontId="1" fillId="4" borderId="6" xfId="0" applyNumberFormat="1" applyFont="1" applyFill="1" applyBorder="1" applyAlignment="1" applyProtection="1">
      <alignment horizontal="centerContinuous" vertical="top"/>
      <protection/>
    </xf>
    <xf numFmtId="0" fontId="14" fillId="4" borderId="9" xfId="0" applyFont="1" applyFill="1" applyBorder="1" applyAlignment="1" applyProtection="1">
      <alignment vertical="top"/>
      <protection hidden="1"/>
    </xf>
    <xf numFmtId="189" fontId="1" fillId="5" borderId="7" xfId="36" applyNumberFormat="1" applyFont="1" applyFill="1" applyBorder="1" applyAlignment="1" applyProtection="1">
      <alignment horizontal="centerContinuous" vertical="top"/>
      <protection/>
    </xf>
    <xf numFmtId="0" fontId="14" fillId="5" borderId="6" xfId="0" applyFont="1" applyFill="1" applyBorder="1" applyAlignment="1" applyProtection="1">
      <alignment horizontal="centerContinuous" vertical="top"/>
      <protection hidden="1"/>
    </xf>
    <xf numFmtId="0" fontId="1" fillId="5" borderId="6" xfId="0" applyNumberFormat="1" applyFont="1" applyFill="1" applyBorder="1" applyAlignment="1" applyProtection="1">
      <alignment horizontal="centerContinuous" vertical="top"/>
      <protection/>
    </xf>
    <xf numFmtId="189" fontId="1" fillId="6" borderId="7" xfId="36" applyNumberFormat="1" applyFont="1" applyFill="1" applyBorder="1" applyAlignment="1" applyProtection="1">
      <alignment horizontal="centerContinuous" vertical="top"/>
      <protection/>
    </xf>
    <xf numFmtId="0" fontId="14" fillId="6" borderId="6" xfId="0" applyFont="1" applyFill="1" applyBorder="1" applyAlignment="1" applyProtection="1">
      <alignment horizontal="centerContinuous" vertical="top"/>
      <protection hidden="1"/>
    </xf>
    <xf numFmtId="0" fontId="14" fillId="6" borderId="8" xfId="0" applyFont="1" applyFill="1" applyBorder="1" applyAlignment="1" applyProtection="1">
      <alignment horizontal="centerContinuous" vertical="top"/>
      <protection hidden="1"/>
    </xf>
    <xf numFmtId="0" fontId="14" fillId="7" borderId="10" xfId="0" applyFont="1" applyFill="1" applyBorder="1" applyAlignment="1" applyProtection="1">
      <alignment horizontal="centerContinuous" vertical="top"/>
      <protection hidden="1"/>
    </xf>
    <xf numFmtId="0" fontId="14" fillId="7" borderId="9" xfId="0" applyFont="1" applyFill="1" applyBorder="1" applyAlignment="1" applyProtection="1">
      <alignment horizontal="centerContinuous" vertical="top"/>
      <protection hidden="1"/>
    </xf>
    <xf numFmtId="0" fontId="14" fillId="7" borderId="11" xfId="0" applyFont="1" applyFill="1" applyBorder="1" applyAlignment="1" applyProtection="1">
      <alignment horizontal="centerContinuous" vertical="top"/>
      <protection hidden="1"/>
    </xf>
    <xf numFmtId="188" fontId="1" fillId="0" borderId="3" xfId="36" applyNumberFormat="1" applyFont="1" applyFill="1" applyBorder="1" applyAlignment="1">
      <alignment horizontal="centerContinuous" vertical="top"/>
    </xf>
    <xf numFmtId="188" fontId="1" fillId="0" borderId="12" xfId="36" applyNumberFormat="1" applyFont="1" applyFill="1" applyBorder="1" applyAlignment="1">
      <alignment horizontal="centerContinuous" vertical="top"/>
    </xf>
    <xf numFmtId="0" fontId="1" fillId="0" borderId="5" xfId="0" applyNumberFormat="1" applyFont="1" applyFill="1" applyBorder="1" applyAlignment="1">
      <alignment horizontal="center" vertical="top"/>
    </xf>
    <xf numFmtId="189" fontId="1" fillId="0" borderId="5" xfId="36" applyNumberFormat="1" applyFont="1" applyFill="1" applyBorder="1" applyAlignment="1" applyProtection="1">
      <alignment horizontal="center" vertical="top"/>
      <protection/>
    </xf>
    <xf numFmtId="189" fontId="1" fillId="0" borderId="3" xfId="36" applyNumberFormat="1" applyFont="1" applyFill="1" applyBorder="1" applyAlignment="1" applyProtection="1">
      <alignment horizontal="center" vertical="top"/>
      <protection/>
    </xf>
    <xf numFmtId="188" fontId="1" fillId="0" borderId="0" xfId="36" applyNumberFormat="1" applyFont="1" applyFill="1" applyBorder="1" applyAlignment="1">
      <alignment horizontal="centerContinuous" vertical="top"/>
    </xf>
    <xf numFmtId="188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Continuous" vertical="top"/>
      <protection/>
    </xf>
    <xf numFmtId="0" fontId="1" fillId="8" borderId="10" xfId="0" applyNumberFormat="1" applyFont="1" applyFill="1" applyBorder="1" applyAlignment="1" applyProtection="1">
      <alignment horizontal="centerContinuous" vertical="top"/>
      <protection/>
    </xf>
    <xf numFmtId="0" fontId="1" fillId="8" borderId="9" xfId="0" applyNumberFormat="1" applyFont="1" applyFill="1" applyBorder="1" applyAlignment="1" applyProtection="1">
      <alignment horizontal="centerContinuous" vertical="top"/>
      <protection/>
    </xf>
    <xf numFmtId="0" fontId="1" fillId="8" borderId="11" xfId="0" applyNumberFormat="1" applyFont="1" applyFill="1" applyBorder="1" applyAlignment="1" applyProtection="1">
      <alignment horizontal="centerContinuous" vertical="top"/>
      <protection/>
    </xf>
    <xf numFmtId="0" fontId="1" fillId="9" borderId="10" xfId="0" applyNumberFormat="1" applyFont="1" applyFill="1" applyBorder="1" applyAlignment="1" applyProtection="1">
      <alignment horizontal="centerContinuous" vertical="top"/>
      <protection/>
    </xf>
    <xf numFmtId="0" fontId="1" fillId="9" borderId="9" xfId="0" applyNumberFormat="1" applyFont="1" applyFill="1" applyBorder="1" applyAlignment="1" applyProtection="1">
      <alignment horizontal="centerContinuous" vertical="top"/>
      <protection/>
    </xf>
    <xf numFmtId="0" fontId="1" fillId="9" borderId="11" xfId="0" applyNumberFormat="1" applyFont="1" applyFill="1" applyBorder="1" applyAlignment="1" applyProtection="1">
      <alignment horizontal="centerContinuous" vertical="top"/>
      <protection/>
    </xf>
    <xf numFmtId="0" fontId="1" fillId="7" borderId="10" xfId="0" applyNumberFormat="1" applyFont="1" applyFill="1" applyBorder="1" applyAlignment="1" applyProtection="1">
      <alignment horizontal="centerContinuous" vertical="top"/>
      <protection/>
    </xf>
    <xf numFmtId="0" fontId="1" fillId="7" borderId="9" xfId="0" applyNumberFormat="1" applyFont="1" applyFill="1" applyBorder="1" applyAlignment="1" applyProtection="1">
      <alignment horizontal="centerContinuous" vertical="top"/>
      <protection/>
    </xf>
    <xf numFmtId="0" fontId="1" fillId="10" borderId="10" xfId="0" applyNumberFormat="1" applyFont="1" applyFill="1" applyBorder="1" applyAlignment="1" applyProtection="1">
      <alignment horizontal="centerContinuous" vertical="top"/>
      <protection/>
    </xf>
    <xf numFmtId="0" fontId="1" fillId="10" borderId="9" xfId="0" applyNumberFormat="1" applyFont="1" applyFill="1" applyBorder="1" applyAlignment="1" applyProtection="1">
      <alignment horizontal="centerContinuous" vertical="top"/>
      <protection/>
    </xf>
    <xf numFmtId="0" fontId="1" fillId="11" borderId="10" xfId="0" applyNumberFormat="1" applyFont="1" applyFill="1" applyBorder="1" applyAlignment="1" applyProtection="1">
      <alignment horizontal="centerContinuous" vertical="top"/>
      <protection/>
    </xf>
    <xf numFmtId="0" fontId="1" fillId="11" borderId="9" xfId="0" applyNumberFormat="1" applyFont="1" applyFill="1" applyBorder="1" applyAlignment="1" applyProtection="1">
      <alignment horizontal="centerContinuous" vertical="top"/>
      <protection/>
    </xf>
    <xf numFmtId="0" fontId="1" fillId="12" borderId="7" xfId="0" applyFont="1" applyFill="1" applyBorder="1" applyAlignment="1" applyProtection="1">
      <alignment horizontal="centerContinuous" vertical="top"/>
      <protection hidden="1"/>
    </xf>
    <xf numFmtId="0" fontId="1" fillId="12" borderId="6" xfId="0" applyNumberFormat="1" applyFont="1" applyFill="1" applyBorder="1" applyAlignment="1" applyProtection="1">
      <alignment horizontal="centerContinuous" vertical="top"/>
      <protection/>
    </xf>
    <xf numFmtId="0" fontId="1" fillId="12" borderId="8" xfId="0" applyNumberFormat="1" applyFont="1" applyFill="1" applyBorder="1" applyAlignment="1" applyProtection="1">
      <alignment horizontal="centerContinuous" vertical="top"/>
      <protection/>
    </xf>
    <xf numFmtId="0" fontId="1" fillId="13" borderId="10" xfId="0" applyNumberFormat="1" applyFont="1" applyFill="1" applyBorder="1" applyAlignment="1" applyProtection="1">
      <alignment horizontal="centerContinuous" vertical="top"/>
      <protection/>
    </xf>
    <xf numFmtId="0" fontId="1" fillId="13" borderId="9" xfId="0" applyNumberFormat="1" applyFont="1" applyFill="1" applyBorder="1" applyAlignment="1" applyProtection="1">
      <alignment horizontal="centerContinuous" vertical="top"/>
      <protection/>
    </xf>
    <xf numFmtId="0" fontId="1" fillId="0" borderId="5" xfId="0" applyNumberFormat="1" applyFont="1" applyFill="1" applyBorder="1" applyAlignment="1" applyProtection="1">
      <alignment horizontal="center" vertical="top"/>
      <protection/>
    </xf>
    <xf numFmtId="191" fontId="1" fillId="0" borderId="5" xfId="36" applyNumberFormat="1" applyFont="1" applyFill="1" applyBorder="1" applyAlignment="1" applyProtection="1">
      <alignment horizontal="center" vertical="top"/>
      <protection/>
    </xf>
    <xf numFmtId="190" fontId="1" fillId="0" borderId="5" xfId="36" applyNumberFormat="1" applyFont="1" applyFill="1" applyBorder="1" applyAlignment="1" applyProtection="1">
      <alignment horizontal="center" vertical="top"/>
      <protection/>
    </xf>
    <xf numFmtId="0" fontId="1" fillId="0" borderId="9" xfId="0" applyNumberFormat="1" applyFont="1" applyFill="1" applyBorder="1" applyAlignment="1">
      <alignment horizontal="centerContinuous" vertical="top"/>
    </xf>
    <xf numFmtId="0" fontId="1" fillId="0" borderId="9" xfId="0" applyNumberFormat="1" applyFont="1" applyFill="1" applyBorder="1" applyAlignment="1" applyProtection="1">
      <alignment horizontal="centerContinuous" vertical="top"/>
      <protection/>
    </xf>
    <xf numFmtId="190" fontId="1" fillId="0" borderId="2" xfId="36" applyNumberFormat="1" applyFont="1" applyFill="1" applyBorder="1" applyAlignment="1" applyProtection="1">
      <alignment horizontal="centerContinuous" vertical="top"/>
      <protection/>
    </xf>
    <xf numFmtId="189" fontId="1" fillId="0" borderId="9" xfId="36" applyNumberFormat="1" applyFont="1" applyFill="1" applyBorder="1" applyAlignment="1" applyProtection="1">
      <alignment horizontal="centerContinuous" vertical="top"/>
      <protection/>
    </xf>
    <xf numFmtId="190" fontId="1" fillId="0" borderId="9" xfId="36" applyNumberFormat="1" applyFont="1" applyFill="1" applyBorder="1" applyAlignment="1">
      <alignment horizontal="centerContinuous" vertical="top"/>
    </xf>
    <xf numFmtId="189" fontId="15" fillId="0" borderId="9" xfId="36" applyNumberFormat="1" applyFont="1" applyFill="1" applyBorder="1" applyAlignment="1">
      <alignment horizontal="centerContinuous" vertical="top"/>
    </xf>
    <xf numFmtId="0" fontId="1" fillId="0" borderId="9" xfId="36" applyNumberFormat="1" applyFont="1" applyFill="1" applyBorder="1" applyAlignment="1">
      <alignment horizontal="centerContinuous" vertical="top"/>
    </xf>
    <xf numFmtId="0" fontId="1" fillId="0" borderId="11" xfId="36" applyNumberFormat="1" applyFont="1" applyFill="1" applyBorder="1" applyAlignment="1">
      <alignment horizontal="centerContinuous" vertical="top"/>
    </xf>
    <xf numFmtId="188" fontId="1" fillId="0" borderId="10" xfId="36" applyNumberFormat="1" applyFont="1" applyFill="1" applyBorder="1" applyAlignment="1" applyProtection="1">
      <alignment horizontal="centerContinuous"/>
      <protection/>
    </xf>
    <xf numFmtId="188" fontId="1" fillId="0" borderId="6" xfId="36" applyNumberFormat="1" applyFont="1" applyFill="1" applyBorder="1" applyAlignment="1">
      <alignment horizontal="centerContinuous"/>
    </xf>
    <xf numFmtId="188" fontId="1" fillId="0" borderId="6" xfId="36" applyNumberFormat="1" applyFont="1" applyFill="1" applyBorder="1" applyAlignment="1" applyProtection="1">
      <alignment horizontal="centerContinuous"/>
      <protection/>
    </xf>
    <xf numFmtId="188" fontId="1" fillId="0" borderId="8" xfId="36" applyNumberFormat="1" applyFont="1" applyFill="1" applyBorder="1" applyAlignment="1">
      <alignment horizontal="centerContinuous"/>
    </xf>
    <xf numFmtId="0" fontId="1" fillId="0" borderId="5" xfId="0" applyFont="1" applyFill="1" applyBorder="1" applyAlignment="1" applyProtection="1">
      <alignment horizontal="center" vertical="top"/>
      <protection hidden="1"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189" fontId="1" fillId="0" borderId="13" xfId="36" applyNumberFormat="1" applyFont="1" applyFill="1" applyBorder="1" applyAlignment="1" applyProtection="1">
      <alignment horizontal="centerContinuous" vertical="top"/>
      <protection/>
    </xf>
    <xf numFmtId="188" fontId="1" fillId="0" borderId="14" xfId="36" applyNumberFormat="1" applyFont="1" applyFill="1" applyBorder="1" applyAlignment="1" applyProtection="1">
      <alignment horizontal="centerContinuous"/>
      <protection/>
    </xf>
    <xf numFmtId="188" fontId="1" fillId="0" borderId="0" xfId="36" applyNumberFormat="1" applyFont="1" applyFill="1" applyBorder="1" applyAlignment="1">
      <alignment horizontal="centerContinuous"/>
    </xf>
    <xf numFmtId="188" fontId="1" fillId="0" borderId="12" xfId="36" applyNumberFormat="1" applyFont="1" applyFill="1" applyBorder="1" applyAlignment="1">
      <alignment horizontal="centerContinuous"/>
    </xf>
    <xf numFmtId="188" fontId="1" fillId="0" borderId="3" xfId="36" applyNumberFormat="1" applyFont="1" applyFill="1" applyBorder="1" applyAlignment="1">
      <alignment horizontal="centerContinuous" vertical="top" wrapText="1"/>
    </xf>
    <xf numFmtId="188" fontId="1" fillId="0" borderId="12" xfId="36" applyNumberFormat="1" applyFont="1" applyFill="1" applyBorder="1" applyAlignment="1">
      <alignment horizontal="centerContinuous" vertical="top" wrapText="1"/>
    </xf>
    <xf numFmtId="0" fontId="17" fillId="0" borderId="3" xfId="0" applyFont="1" applyFill="1" applyBorder="1" applyAlignment="1" applyProtection="1">
      <alignment vertical="top"/>
      <protection hidden="1"/>
    </xf>
    <xf numFmtId="189" fontId="15" fillId="0" borderId="3" xfId="36" applyNumberFormat="1" applyFont="1" applyFill="1" applyBorder="1" applyAlignment="1">
      <alignment horizontal="center" vertical="top"/>
    </xf>
    <xf numFmtId="188" fontId="1" fillId="0" borderId="3" xfId="36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Continuous" vertical="top"/>
      <protection hidden="1"/>
    </xf>
    <xf numFmtId="0" fontId="1" fillId="0" borderId="10" xfId="0" applyFont="1" applyFill="1" applyBorder="1" applyAlignment="1" applyProtection="1">
      <alignment horizontal="centerContinuous" vertical="top"/>
      <protection hidden="1"/>
    </xf>
    <xf numFmtId="0" fontId="1" fillId="0" borderId="9" xfId="0" applyFont="1" applyFill="1" applyBorder="1" applyAlignment="1" applyProtection="1">
      <alignment horizontal="centerContinuous" vertical="top"/>
      <protection hidden="1"/>
    </xf>
    <xf numFmtId="0" fontId="1" fillId="0" borderId="11" xfId="0" applyNumberFormat="1" applyFont="1" applyFill="1" applyBorder="1" applyAlignment="1">
      <alignment horizontal="centerContinuous" vertical="top"/>
    </xf>
    <xf numFmtId="0" fontId="1" fillId="0" borderId="7" xfId="0" applyNumberFormat="1" applyFont="1" applyFill="1" applyBorder="1" applyAlignment="1">
      <alignment horizontal="centerContinuous" vertical="top"/>
    </xf>
    <xf numFmtId="0" fontId="1" fillId="0" borderId="8" xfId="0" applyNumberFormat="1" applyFont="1" applyFill="1" applyBorder="1" applyAlignment="1">
      <alignment horizontal="centerContinuous" vertical="top"/>
    </xf>
    <xf numFmtId="0" fontId="1" fillId="0" borderId="7" xfId="0" applyFont="1" applyFill="1" applyBorder="1" applyAlignment="1" applyProtection="1">
      <alignment horizontal="centerContinuous" vertical="top"/>
      <protection hidden="1"/>
    </xf>
    <xf numFmtId="0" fontId="1" fillId="0" borderId="6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" vertical="top"/>
      <protection hidden="1"/>
    </xf>
    <xf numFmtId="0" fontId="1" fillId="0" borderId="10" xfId="0" applyNumberFormat="1" applyFont="1" applyFill="1" applyBorder="1" applyAlignment="1">
      <alignment horizontal="centerContinuous" vertical="top"/>
    </xf>
    <xf numFmtId="0" fontId="1" fillId="0" borderId="11" xfId="0" applyFont="1" applyFill="1" applyBorder="1" applyAlignment="1" applyProtection="1">
      <alignment horizontal="centerContinuous" vertical="top"/>
      <protection hidden="1"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 applyProtection="1">
      <alignment horizontal="center" vertical="top"/>
      <protection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5" xfId="0" applyFont="1" applyFill="1" applyBorder="1" applyAlignment="1" applyProtection="1">
      <alignment horizontal="centerContinuous" vertical="top"/>
      <protection hidden="1"/>
    </xf>
    <xf numFmtId="190" fontId="1" fillId="0" borderId="3" xfId="36" applyNumberFormat="1" applyFont="1" applyFill="1" applyBorder="1" applyAlignment="1">
      <alignment horizontal="center" vertical="top"/>
    </xf>
    <xf numFmtId="189" fontId="1" fillId="0" borderId="3" xfId="36" applyNumberFormat="1" applyFont="1" applyFill="1" applyBorder="1" applyAlignment="1">
      <alignment horizontal="center" vertical="top"/>
    </xf>
    <xf numFmtId="190" fontId="1" fillId="0" borderId="3" xfId="36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Continuous" vertical="top"/>
    </xf>
    <xf numFmtId="0" fontId="1" fillId="0" borderId="15" xfId="0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>
      <alignment horizontal="centerContinuous" vertical="top"/>
      <protection/>
    </xf>
    <xf numFmtId="188" fontId="1" fillId="0" borderId="5" xfId="36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>
      <alignment horizontal="center" vertical="top"/>
    </xf>
    <xf numFmtId="188" fontId="1" fillId="0" borderId="2" xfId="36" applyNumberFormat="1" applyFont="1" applyFill="1" applyBorder="1" applyAlignment="1" applyProtection="1">
      <alignment horizontal="centerContinuous" vertical="top"/>
      <protection/>
    </xf>
    <xf numFmtId="0" fontId="17" fillId="0" borderId="0" xfId="0" applyFont="1" applyFill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horizontal="center" vertical="top"/>
      <protection hidden="1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 applyProtection="1">
      <alignment vertical="top"/>
      <protection hidden="1"/>
    </xf>
    <xf numFmtId="0" fontId="1" fillId="0" borderId="13" xfId="0" applyFont="1" applyFill="1" applyBorder="1" applyAlignment="1" applyProtection="1">
      <alignment vertical="top"/>
      <protection hidden="1"/>
    </xf>
    <xf numFmtId="0" fontId="1" fillId="0" borderId="17" xfId="0" applyFont="1" applyFill="1" applyBorder="1" applyAlignment="1" applyProtection="1">
      <alignment horizontal="center" vertical="top"/>
      <protection hidden="1"/>
    </xf>
    <xf numFmtId="0" fontId="1" fillId="0" borderId="12" xfId="0" applyFont="1" applyFill="1" applyBorder="1" applyAlignment="1" applyProtection="1">
      <alignment horizontal="center" vertical="top"/>
      <protection hidden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 applyProtection="1">
      <alignment horizontal="center" vertical="top"/>
      <protection hidden="1"/>
    </xf>
    <xf numFmtId="0" fontId="1" fillId="0" borderId="16" xfId="0" applyFont="1" applyFill="1" applyBorder="1" applyAlignment="1" applyProtection="1">
      <alignment horizontal="center" vertical="top"/>
      <protection hidden="1"/>
    </xf>
    <xf numFmtId="0" fontId="1" fillId="0" borderId="13" xfId="0" applyFont="1" applyFill="1" applyBorder="1" applyAlignment="1" applyProtection="1">
      <alignment horizontal="center" vertical="top"/>
      <protection hidden="1"/>
    </xf>
    <xf numFmtId="0" fontId="1" fillId="0" borderId="3" xfId="0" applyFont="1" applyFill="1" applyBorder="1" applyAlignment="1" applyProtection="1">
      <alignment horizontal="centerContinuous" vertical="top"/>
      <protection hidden="1"/>
    </xf>
    <xf numFmtId="0" fontId="1" fillId="0" borderId="12" xfId="0" applyFont="1" applyFill="1" applyBorder="1" applyAlignment="1" applyProtection="1">
      <alignment horizontal="centerContinuous" vertical="top"/>
      <protection hidden="1"/>
    </xf>
    <xf numFmtId="0" fontId="1" fillId="0" borderId="5" xfId="36" applyNumberFormat="1" applyFont="1" applyFill="1" applyBorder="1" applyAlignment="1" applyProtection="1">
      <alignment horizontal="center" vertical="top"/>
      <protection/>
    </xf>
    <xf numFmtId="188" fontId="1" fillId="0" borderId="3" xfId="36" applyNumberFormat="1" applyFont="1" applyFill="1" applyBorder="1" applyAlignment="1" applyProtection="1">
      <alignment horizontal="centerContinuous" vertical="top"/>
      <protection/>
    </xf>
    <xf numFmtId="0" fontId="19" fillId="0" borderId="3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Alignment="1" applyProtection="1">
      <alignment horizontal="center" vertical="top"/>
      <protection hidden="1"/>
    </xf>
    <xf numFmtId="0" fontId="1" fillId="0" borderId="7" xfId="0" applyFont="1" applyFill="1" applyBorder="1" applyAlignment="1" applyProtection="1">
      <alignment horizontal="center" vertical="top"/>
      <protection hidden="1"/>
    </xf>
    <xf numFmtId="0" fontId="17" fillId="0" borderId="11" xfId="0" applyFont="1" applyFill="1" applyBorder="1" applyAlignment="1" applyProtection="1">
      <alignment horizontal="centerContinuous" vertical="top"/>
      <protection hidden="1"/>
    </xf>
    <xf numFmtId="0" fontId="16" fillId="0" borderId="5" xfId="0" applyFont="1" applyFill="1" applyBorder="1" applyAlignment="1" applyProtection="1">
      <alignment horizontal="center" vertical="top"/>
      <protection hidden="1"/>
    </xf>
    <xf numFmtId="0" fontId="17" fillId="0" borderId="12" xfId="0" applyFont="1" applyFill="1" applyBorder="1" applyAlignment="1" applyProtection="1">
      <alignment vertical="top"/>
      <protection hidden="1"/>
    </xf>
    <xf numFmtId="189" fontId="1" fillId="0" borderId="3" xfId="36" applyNumberFormat="1" applyFont="1" applyFill="1" applyBorder="1" applyAlignment="1" applyProtection="1">
      <alignment horizontal="centerContinuous" vertical="top"/>
      <protection/>
    </xf>
    <xf numFmtId="188" fontId="1" fillId="0" borderId="15" xfId="36" applyNumberFormat="1" applyFont="1" applyFill="1" applyBorder="1" applyAlignment="1">
      <alignment horizontal="centerContinuous" vertical="top" wrapText="1"/>
    </xf>
    <xf numFmtId="188" fontId="1" fillId="0" borderId="13" xfId="36" applyNumberFormat="1" applyFont="1" applyFill="1" applyBorder="1" applyAlignment="1">
      <alignment horizontal="centerContinuous" vertical="top" wrapText="1"/>
    </xf>
    <xf numFmtId="0" fontId="17" fillId="0" borderId="15" xfId="0" applyFont="1" applyFill="1" applyBorder="1" applyAlignment="1" applyProtection="1">
      <alignment vertical="top"/>
      <protection hidden="1"/>
    </xf>
    <xf numFmtId="189" fontId="15" fillId="0" borderId="15" xfId="36" applyNumberFormat="1" applyFont="1" applyFill="1" applyBorder="1" applyAlignment="1">
      <alignment horizontal="center" vertical="top"/>
    </xf>
    <xf numFmtId="188" fontId="1" fillId="0" borderId="13" xfId="36" applyNumberFormat="1" applyFont="1" applyFill="1" applyBorder="1" applyAlignment="1">
      <alignment horizontal="centerContinuous" vertical="top"/>
    </xf>
    <xf numFmtId="0" fontId="1" fillId="0" borderId="15" xfId="0" applyFont="1" applyFill="1" applyBorder="1" applyAlignment="1" applyProtection="1">
      <alignment vertical="top"/>
      <protection hidden="1"/>
    </xf>
    <xf numFmtId="0" fontId="1" fillId="0" borderId="15" xfId="0" applyFont="1" applyFill="1" applyBorder="1" applyAlignment="1" applyProtection="1">
      <alignment horizontal="center" vertical="top"/>
      <protection hidden="1"/>
    </xf>
    <xf numFmtId="0" fontId="1" fillId="0" borderId="15" xfId="0" applyFont="1" applyFill="1" applyBorder="1" applyAlignment="1">
      <alignment horizontal="center" vertical="top"/>
    </xf>
    <xf numFmtId="191" fontId="1" fillId="0" borderId="15" xfId="36" applyNumberFormat="1" applyFont="1" applyFill="1" applyBorder="1" applyAlignment="1">
      <alignment horizontal="center" vertical="top"/>
    </xf>
    <xf numFmtId="190" fontId="1" fillId="0" borderId="15" xfId="36" applyNumberFormat="1" applyFont="1" applyFill="1" applyBorder="1" applyAlignment="1" applyProtection="1">
      <alignment horizontal="center" vertical="top"/>
      <protection/>
    </xf>
    <xf numFmtId="189" fontId="1" fillId="0" borderId="15" xfId="36" applyNumberFormat="1" applyFont="1" applyFill="1" applyBorder="1" applyAlignment="1" applyProtection="1">
      <alignment horizontal="center" vertical="top"/>
      <protection/>
    </xf>
    <xf numFmtId="190" fontId="1" fillId="0" borderId="15" xfId="36" applyNumberFormat="1" applyFont="1" applyFill="1" applyBorder="1" applyAlignment="1" applyProtection="1">
      <alignment horizontal="centerContinuous" vertical="top"/>
      <protection/>
    </xf>
    <xf numFmtId="0" fontId="14" fillId="0" borderId="15" xfId="0" applyFont="1" applyFill="1" applyBorder="1" applyAlignment="1" applyProtection="1">
      <alignment horizontal="center" vertical="top"/>
      <protection hidden="1"/>
    </xf>
    <xf numFmtId="188" fontId="1" fillId="0" borderId="15" xfId="36" applyNumberFormat="1" applyFont="1" applyFill="1" applyBorder="1" applyAlignment="1" applyProtection="1">
      <alignment horizontal="centerContinuous" vertical="top"/>
      <protection/>
    </xf>
    <xf numFmtId="188" fontId="1" fillId="0" borderId="15" xfId="36" applyNumberFormat="1" applyFont="1" applyFill="1" applyBorder="1" applyAlignment="1" applyProtection="1">
      <alignment horizontal="center" vertical="top"/>
      <protection/>
    </xf>
    <xf numFmtId="0" fontId="17" fillId="0" borderId="16" xfId="0" applyFont="1" applyFill="1" applyBorder="1" applyAlignment="1" applyProtection="1">
      <alignment vertical="top"/>
      <protection hidden="1"/>
    </xf>
    <xf numFmtId="209" fontId="21" fillId="0" borderId="2" xfId="36" applyNumberFormat="1" applyFont="1" applyFill="1" applyBorder="1" applyAlignment="1" applyProtection="1">
      <alignment horizontal="center" vertical="top" wrapText="1"/>
      <protection hidden="1"/>
    </xf>
    <xf numFmtId="209" fontId="21" fillId="0" borderId="2" xfId="36" applyNumberFormat="1" applyFont="1" applyFill="1" applyBorder="1" applyAlignment="1" applyProtection="1">
      <alignment horizontal="center" vertical="top"/>
      <protection hidden="1"/>
    </xf>
    <xf numFmtId="0" fontId="21" fillId="0" borderId="0" xfId="36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vertical="top" wrapText="1"/>
      <protection hidden="1"/>
    </xf>
    <xf numFmtId="189" fontId="0" fillId="0" borderId="3" xfId="0" applyNumberFormat="1" applyFont="1" applyFill="1" applyBorder="1" applyAlignment="1" applyProtection="1">
      <alignment vertical="top"/>
      <protection hidden="1"/>
    </xf>
    <xf numFmtId="189" fontId="0" fillId="0" borderId="3" xfId="0" applyNumberFormat="1" applyFont="1" applyFill="1" applyBorder="1" applyAlignment="1" applyProtection="1">
      <alignment vertical="top" wrapText="1"/>
      <protection hidden="1"/>
    </xf>
    <xf numFmtId="188" fontId="0" fillId="0" borderId="3" xfId="36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vertical="top"/>
      <protection hidden="1"/>
    </xf>
    <xf numFmtId="188" fontId="0" fillId="0" borderId="3" xfId="36" applyNumberFormat="1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0" fillId="0" borderId="15" xfId="0" applyFont="1" applyFill="1" applyBorder="1" applyAlignment="1" applyProtection="1">
      <alignment vertical="top" wrapText="1"/>
      <protection hidden="1"/>
    </xf>
    <xf numFmtId="189" fontId="0" fillId="0" borderId="15" xfId="0" applyNumberFormat="1" applyFont="1" applyFill="1" applyBorder="1" applyAlignment="1" applyProtection="1">
      <alignment vertical="top"/>
      <protection hidden="1"/>
    </xf>
    <xf numFmtId="189" fontId="0" fillId="0" borderId="15" xfId="0" applyNumberFormat="1" applyFont="1" applyFill="1" applyBorder="1" applyAlignment="1" applyProtection="1">
      <alignment vertical="top" wrapText="1"/>
      <protection hidden="1"/>
    </xf>
    <xf numFmtId="188" fontId="0" fillId="0" borderId="15" xfId="36" applyNumberFormat="1" applyFont="1" applyFill="1" applyBorder="1" applyAlignment="1" applyProtection="1">
      <alignment horizontal="center" vertical="top"/>
      <protection hidden="1"/>
    </xf>
    <xf numFmtId="0" fontId="0" fillId="0" borderId="15" xfId="0" applyFont="1" applyFill="1" applyBorder="1" applyAlignment="1" applyProtection="1">
      <alignment vertical="top"/>
      <protection hidden="1"/>
    </xf>
    <xf numFmtId="188" fontId="0" fillId="0" borderId="15" xfId="36" applyNumberFormat="1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189" fontId="0" fillId="0" borderId="0" xfId="0" applyNumberFormat="1" applyFont="1" applyFill="1" applyBorder="1" applyAlignment="1" applyProtection="1">
      <alignment vertical="top"/>
      <protection hidden="1"/>
    </xf>
    <xf numFmtId="189" fontId="0" fillId="0" borderId="0" xfId="0" applyNumberFormat="1" applyFont="1" applyFill="1" applyBorder="1" applyAlignment="1" applyProtection="1">
      <alignment vertical="top" wrapText="1"/>
      <protection hidden="1"/>
    </xf>
    <xf numFmtId="188" fontId="0" fillId="0" borderId="0" xfId="36" applyNumberFormat="1" applyFont="1" applyFill="1" applyBorder="1" applyAlignment="1" applyProtection="1">
      <alignment horizontal="center" vertical="top"/>
      <protection hidden="1"/>
    </xf>
    <xf numFmtId="188" fontId="0" fillId="0" borderId="0" xfId="36" applyNumberFormat="1" applyFont="1" applyFill="1" applyBorder="1" applyAlignment="1" applyProtection="1">
      <alignment vertical="top"/>
      <protection hidden="1"/>
    </xf>
    <xf numFmtId="0" fontId="24" fillId="0" borderId="0" xfId="31" applyFont="1" applyAlignment="1">
      <alignment vertical="top"/>
      <protection/>
    </xf>
    <xf numFmtId="0" fontId="25" fillId="0" borderId="0" xfId="31" applyFont="1" applyAlignment="1">
      <alignment vertical="top"/>
      <protection/>
    </xf>
    <xf numFmtId="0" fontId="26" fillId="0" borderId="0" xfId="31" applyFont="1" applyAlignment="1">
      <alignment vertical="top"/>
      <protection/>
    </xf>
    <xf numFmtId="0" fontId="24" fillId="0" borderId="0" xfId="31" applyFont="1" applyAlignment="1">
      <alignment vertical="top" wrapText="1"/>
      <protection/>
    </xf>
    <xf numFmtId="0" fontId="24" fillId="0" borderId="0" xfId="31" applyFont="1" applyAlignment="1" quotePrefix="1">
      <alignment vertical="top"/>
      <protection/>
    </xf>
    <xf numFmtId="0" fontId="24" fillId="0" borderId="0" xfId="31" applyFont="1" applyAlignment="1" quotePrefix="1">
      <alignment horizontal="left" vertical="top"/>
      <protection/>
    </xf>
    <xf numFmtId="0" fontId="24" fillId="0" borderId="0" xfId="31" applyFont="1" applyAlignment="1" quotePrefix="1">
      <alignment vertical="top" wrapText="1"/>
      <protection/>
    </xf>
    <xf numFmtId="0" fontId="24" fillId="0" borderId="0" xfId="31" applyFont="1" applyAlignment="1">
      <alignment horizontal="left" vertical="top"/>
      <protection/>
    </xf>
    <xf numFmtId="0" fontId="27" fillId="0" borderId="0" xfId="31" applyFont="1" applyAlignment="1">
      <alignment vertical="top"/>
      <protection/>
    </xf>
    <xf numFmtId="0" fontId="27" fillId="0" borderId="0" xfId="31" applyFont="1" applyAlignment="1" quotePrefix="1">
      <alignment horizontal="left" vertical="top"/>
      <protection/>
    </xf>
    <xf numFmtId="0" fontId="27" fillId="0" borderId="0" xfId="31" applyFont="1" applyAlignment="1">
      <alignment vertical="top" wrapText="1"/>
      <protection/>
    </xf>
    <xf numFmtId="0" fontId="24" fillId="0" borderId="0" xfId="31" applyFont="1" applyAlignment="1">
      <alignment horizontal="left" vertical="top" wrapText="1"/>
      <protection/>
    </xf>
    <xf numFmtId="0" fontId="24" fillId="0" borderId="0" xfId="31" applyFont="1" applyAlignment="1">
      <alignment horizontal="justify" vertical="top" wrapText="1"/>
      <protection/>
    </xf>
    <xf numFmtId="0" fontId="24" fillId="0" borderId="0" xfId="31" applyFont="1" applyAlignment="1" quotePrefix="1">
      <alignment horizontal="justify" vertical="top" wrapText="1"/>
      <protection/>
    </xf>
    <xf numFmtId="0" fontId="24" fillId="0" borderId="0" xfId="31" applyFont="1" applyAlignment="1" quotePrefix="1">
      <alignment horizontal="left" vertical="top" wrapText="1"/>
      <protection/>
    </xf>
    <xf numFmtId="189" fontId="0" fillId="0" borderId="0" xfId="36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28" fillId="0" borderId="0" xfId="31" applyFont="1" applyAlignment="1">
      <alignment vertical="top" wrapText="1"/>
      <protection/>
    </xf>
    <xf numFmtId="0" fontId="0" fillId="0" borderId="3" xfId="0" applyFont="1" applyFill="1" applyBorder="1" applyAlignment="1" applyProtection="1">
      <alignment horizontal="center" vertical="top" wrapText="1"/>
      <protection hidden="1"/>
    </xf>
    <xf numFmtId="2" fontId="0" fillId="0" borderId="3" xfId="0" applyNumberFormat="1" applyFont="1" applyFill="1" applyBorder="1" applyAlignment="1" applyProtection="1">
      <alignment vertical="top"/>
      <protection hidden="1"/>
    </xf>
    <xf numFmtId="0" fontId="0" fillId="0" borderId="3" xfId="0" applyFont="1" applyFill="1" applyBorder="1" applyAlignment="1" applyProtection="1">
      <alignment horizontal="center" vertical="top"/>
      <protection hidden="1"/>
    </xf>
    <xf numFmtId="2" fontId="0" fillId="0" borderId="3" xfId="0" applyNumberFormat="1" applyFont="1" applyFill="1" applyBorder="1" applyAlignment="1" applyProtection="1">
      <alignment horizontal="center" vertical="top"/>
      <protection hidden="1"/>
    </xf>
    <xf numFmtId="191" fontId="0" fillId="0" borderId="3" xfId="0" applyNumberFormat="1" applyFont="1" applyFill="1" applyBorder="1" applyAlignment="1" applyProtection="1">
      <alignment horizontal="center" vertical="top"/>
      <protection hidden="1"/>
    </xf>
    <xf numFmtId="191" fontId="0" fillId="0" borderId="3" xfId="0" applyNumberFormat="1" applyFont="1" applyFill="1" applyBorder="1" applyAlignment="1" applyProtection="1">
      <alignment vertical="top"/>
      <protection hidden="1"/>
    </xf>
    <xf numFmtId="191" fontId="0" fillId="0" borderId="3" xfId="0" applyNumberFormat="1" applyFont="1" applyFill="1" applyBorder="1" applyAlignment="1" applyProtection="1">
      <alignment horizontal="right" vertical="top"/>
      <protection hidden="1"/>
    </xf>
    <xf numFmtId="210" fontId="0" fillId="0" borderId="3" xfId="0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horizontal="right" vertical="top"/>
      <protection hidden="1"/>
    </xf>
    <xf numFmtId="2" fontId="0" fillId="0" borderId="3" xfId="0" applyNumberFormat="1" applyFont="1" applyFill="1" applyBorder="1" applyAlignment="1" applyProtection="1">
      <alignment horizontal="right" vertical="top"/>
      <protection hidden="1"/>
    </xf>
    <xf numFmtId="191" fontId="0" fillId="0" borderId="0" xfId="0" applyNumberFormat="1" applyFont="1" applyFill="1" applyBorder="1" applyAlignment="1" applyProtection="1">
      <alignment vertical="top"/>
      <protection hidden="1"/>
    </xf>
    <xf numFmtId="0" fontId="0" fillId="0" borderId="12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horizontal="center" vertical="top"/>
      <protection hidden="1"/>
    </xf>
    <xf numFmtId="47" fontId="0" fillId="0" borderId="3" xfId="0" applyNumberFormat="1" applyFont="1" applyFill="1" applyBorder="1" applyAlignment="1" applyProtection="1" quotePrefix="1">
      <alignment horizontal="center" vertical="top"/>
      <protection hidden="1"/>
    </xf>
    <xf numFmtId="3" fontId="0" fillId="0" borderId="3" xfId="0" applyNumberFormat="1" applyFont="1" applyFill="1" applyBorder="1" applyAlignment="1" applyProtection="1">
      <alignment vertical="top"/>
      <protection hidden="1"/>
    </xf>
    <xf numFmtId="3" fontId="0" fillId="0" borderId="3" xfId="0" applyNumberFormat="1" applyFont="1" applyFill="1" applyBorder="1" applyAlignment="1" applyProtection="1">
      <alignment horizontal="center" vertical="top"/>
      <protection hidden="1"/>
    </xf>
    <xf numFmtId="0" fontId="30" fillId="0" borderId="0" xfId="41" applyFont="1">
      <alignment/>
      <protection/>
    </xf>
    <xf numFmtId="0" fontId="31" fillId="0" borderId="0" xfId="41" applyFont="1" applyAlignment="1">
      <alignment horizontal="centerContinuous"/>
      <protection/>
    </xf>
    <xf numFmtId="0" fontId="32" fillId="0" borderId="0" xfId="41" applyFont="1">
      <alignment/>
      <protection/>
    </xf>
    <xf numFmtId="0" fontId="30" fillId="0" borderId="18" xfId="41" applyFont="1" applyBorder="1">
      <alignment/>
      <protection/>
    </xf>
    <xf numFmtId="0" fontId="30" fillId="0" borderId="19" xfId="41" applyFont="1" applyBorder="1">
      <alignment/>
      <protection/>
    </xf>
    <xf numFmtId="223" fontId="30" fillId="0" borderId="19" xfId="41" applyNumberFormat="1" applyFont="1" applyBorder="1" applyAlignment="1">
      <alignment horizontal="centerContinuous"/>
      <protection/>
    </xf>
    <xf numFmtId="0" fontId="30" fillId="0" borderId="20" xfId="41" applyFont="1" applyBorder="1">
      <alignment/>
      <protection/>
    </xf>
    <xf numFmtId="0" fontId="30" fillId="0" borderId="0" xfId="41" applyFont="1" applyBorder="1">
      <alignment/>
      <protection/>
    </xf>
    <xf numFmtId="0" fontId="34" fillId="0" borderId="0" xfId="41" applyFont="1">
      <alignment/>
      <protection/>
    </xf>
    <xf numFmtId="0" fontId="30" fillId="0" borderId="0" xfId="41" applyFont="1" applyAlignment="1">
      <alignment/>
      <protection/>
    </xf>
    <xf numFmtId="0" fontId="30" fillId="0" borderId="0" xfId="41" applyFont="1" applyAlignment="1">
      <alignment horizontal="center"/>
      <protection/>
    </xf>
    <xf numFmtId="0" fontId="23" fillId="0" borderId="0" xfId="31" applyFont="1" applyAlignment="1">
      <alignment horizontal="center" vertical="top"/>
      <protection/>
    </xf>
  </cellXfs>
  <cellStyles count="34">
    <cellStyle name="Normal" xfId="0"/>
    <cellStyle name="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0_x0000_C_x0000_ _x0000_Se²i_x0000_e_x0000_ _x0000_(_x0000_" xfId="15"/>
    <cellStyle name="_พระยาบรรลือ_x0000__x0010_Currency_ราคาดิน_x0000__x0014_Currency_รายการคำนวณ_x0000__x0006_Normal_x0000__x000F_Normal_Sheet1_1_x0000_Đ_x0013_Normal_Sheet1_1_325_x0000_b_x001A_Normal_Sheet1_1_คัน" xfId="16"/>
    <cellStyle name="_ราคาดิน_x0000__x0014_Currency_รายการคำนวณ_x0000__x0006_Normal_x0000__x000F_Normal_Sheet1_1_x0000_Đ_x0013_Normal_Sheet1_1_325_x0000_b_x001A_Normal_Sheet1_1_คันพระพิมล_x0000__x001F_Normal_Sheet1" xfId="17"/>
    <cellStyle name="5_x0000_b_x001A_Normal_Sheet1_1_คันพระพิมล_x0000__x001F_Normal_Sheet1_1_ค่" xfId="18"/>
    <cellStyle name="al_Sheet2_x0000_b_x0011_Normal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" xfId="19"/>
    <cellStyle name="b�Đಒb�Ø_x0015_Currency_ปะหน้าขุดลอก_x0000_Đ_x0014_Currency_พระยาบรรลือ_x0000__x0010_Currency_ราคาดิน_x0000__x0014_Currency_รายการคำนวณ_x0000__x0006_Normal_x0000__x000F_Normal_Sheet1_1_x0000_Đ_x0013_Normal_She" xfId="20"/>
    <cellStyle name="b헤Đలb혤Đూb홐Đ౒b홼Đౢb�Đ౲b�Đಂb�Đಒb�Ø_x0015_Cu" xfId="21"/>
    <cellStyle name="_x0000__x0014_Currency_รายการคำนวณ_x0000__x0006_N" xfId="22"/>
    <cellStyle name="Followed Hyperlink" xfId="23"/>
    <cellStyle name="Grey" xfId="24"/>
    <cellStyle name="heet1_1_x0000_Đ_x0013_Normal_Sheet1_1_325_x0000_b_x001A_Normal_Sheet1_1_คันพระพิมล_x0000__x001F_Normal_Sheet1_1_ค่าจ้าง" xfId="25"/>
    <cellStyle name="Hyperlink" xfId="26"/>
    <cellStyle name="Input [yellow]" xfId="27"/>
    <cellStyle name="no dec" xfId="28"/>
    <cellStyle name="_x0000__x001B_Norma" xfId="29"/>
    <cellStyle name="Normal - Style1" xfId="30"/>
    <cellStyle name="Normal_A Descript_Data" xfId="31"/>
    <cellStyle name="Percent [2]" xfId="32"/>
    <cellStyle name="Quantity" xfId="33"/>
    <cellStyle name="rmal_Sheet1_1_ค่าจ้างชั่วคราว_x0000_Đ_x0018_Normal_Sheet1_1_คำชี้แจง_x0000__x001B_Normal_Sheet1_1_ปตร บอนใหญ่_x0000_Đ_x0016_Normal_Sheet1_1_ปะหน้า_x0000_" xfId="34"/>
    <cellStyle name="Total" xfId="35"/>
    <cellStyle name="Comma" xfId="36"/>
    <cellStyle name="Comma [0]" xfId="37"/>
    <cellStyle name="Currency" xfId="38"/>
    <cellStyle name="Currency [0]" xfId="39"/>
    <cellStyle name="นใหญ่_x0000_Đ_x0016_Normal_Sheet1_1_ปะหน้า_x0000_2Normal_Sheet1" xfId="40"/>
    <cellStyle name="ปกติ_SPEC" xfId="41"/>
    <cellStyle name="Percent" xfId="42"/>
    <cellStyle name="ราว_x0000_" xfId="43"/>
    <cellStyle name="าขุดลอก_x0000_Đ_x0014_Currency_พระยาบรรลือ_x0000__x0010_Currency_ราคาดิน_x0000__x0014_Currency_รายการคำนวณ_x0000__x0006_N" xfId="44"/>
    <cellStyle name="ำนวณ" xfId="45"/>
    <cellStyle name="้ำประชาศรัย_x0000_b_x000F_Normal_Shee" xfId="46"/>
    <cellStyle name="ีสูบน้ำปตร.ประชาศรัย(จ้าง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95250</xdr:rowOff>
    </xdr:from>
    <xdr:to>
      <xdr:col>3</xdr:col>
      <xdr:colOff>19050</xdr:colOff>
      <xdr:row>1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590550" cy="695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86;&#3657;&#3629;&#3617;&#3641;&#3621;&#3614;&#3639;&#3657;&#3609;&#3600;&#3634;&#3609;&#3650;&#3588;&#3619;&#3591;&#3585;&#3634;&#3619;&#3594;&#3621;&#3611;&#3619;&#3632;&#3607;&#3634;&#3609;\New%20Data\Irrigation%20Structure-255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11;&#3617;&#3585;\&#3611;&#3617;&#3585;&#3621;&#3635;&#3609;&#3657;&#3635;&#3648;&#3588;&#3655;&#361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OFFICE\RQ\&#3626;&#3619;&#3632;&#3651;&#3627;&#3597;&#3656;3&#3626;&#3619;&#363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OFFICE\RQ\&#3611;&#3611;_LMC_&#3585;&#3617;11-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ook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db\spar&#3585;&#3619;&#3617;\money4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work\&#3619;&#3634;&#3618;&#3591;&#3634;&#3609;\&#3619;&#3634;&#3618;&#3591;&#3634;&#3609;%2030%20&#3623;&#3633;&#3609;\&#3612;&#3621;&#3585;&#3634;&#3619;&#3651;&#3594;&#3657;&#3648;&#3591;&#3636;&#3609;_&#3585;&#361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0000"/>
      <sheetName val="Form-1"/>
      <sheetName val="Sheet1"/>
      <sheetName val="DETAIL"/>
      <sheetName val="SUM (PROJECT)"/>
      <sheetName val="SUM (Region)"/>
      <sheetName val="SUM (PRVINCE)"/>
      <sheetName val="SUM(PROVINCE)"/>
      <sheetName val="จำนวนโครงการชลประทาน"/>
      <sheetName val="คำอธิบาย"/>
      <sheetName val="Provin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ข้อมูล"/>
      <sheetName val="รายละเอียด"/>
      <sheetName val="ข้อมูลโครงการ"/>
      <sheetName val="แผนเงินสด"/>
      <sheetName val="ราคากลาง"/>
      <sheetName val="ว่าง"/>
      <sheetName val="ป้าย"/>
      <sheetName val="Sheet1 (2)"/>
      <sheetName val="Sheet1 (3)"/>
      <sheetName val="Sheet1 (4)"/>
      <sheetName val="Macro1"/>
      <sheetName val="บัญชี"/>
      <sheetName val="บันได"/>
      <sheetName val="รายละเอียดลงฟอร์ม1"/>
      <sheetName val="รายละเอียดลงฟอร์ม"/>
      <sheetName val="ชป.325 ลงฟอร์ม"/>
      <sheetName val="ชป.325"/>
      <sheetName val="Module2"/>
      <sheetName val="Module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Q_เบ็ดเตล็ด"/>
      <sheetName val="RQ_เบ็ดเตล็ด(ออกแบบบ) (2)"/>
      <sheetName val="วัสดุเบ็ดเตล็ด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Q_สำรวจ(1)"/>
      <sheetName val="วัสดุสนาม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ผู้รับผิดชอบ"/>
      <sheetName val="ฟอร์มห้วยหลวง"/>
      <sheetName val="ฟอร์มห้วยหลวง (2)"/>
      <sheetName val="ฟอร์มห้วยหลวง (3)"/>
      <sheetName val="ฟอร์มห้วยหลวง (4)"/>
      <sheetName val="ฟอร์มทุ่งสัมฤทธิ์"/>
      <sheetName val="ฟอร์มทุ่งสัมฤทธิ์ (2)"/>
      <sheetName val="ฟอร์มทุ่งสัมฤทธิ์ (3)"/>
      <sheetName val="ฟอร์มทุ่งสัมฤทธิ์ (4)"/>
      <sheetName val="ฟอร์มทุ่งสัมฤทธิ์ (5)"/>
      <sheetName val="ฟอร์มทุ่งสัมฤทธิ์ (6)"/>
      <sheetName val="ฟอร์มทุ่งสัมฤทธิ์ (7)"/>
      <sheetName val="ฟอร์มลุ่มน้ำปิงตอนล่าง"/>
      <sheetName val="ฟอร์มลุ่มน้ำปิงตอนล่าง (2)"/>
      <sheetName val="ฟอร์มลุ่มน้ำปิงตอนล่าง (3)"/>
      <sheetName val="ฟอร์มลุ่มน้ำปิงตอนล่าง (4)"/>
      <sheetName val="ฟอร์มลุ่มน้ำปิงตอนล่าง (5)"/>
      <sheetName val="ฟอร์มลุ่มน้ำปิงตอนล่าง (6)"/>
      <sheetName val="ฟอร์มลุ่มน้ำปิงตอนล่าง (7)"/>
      <sheetName val="ฟอร์มลุ่มน้ำปิงตอนล่าง (8)"/>
      <sheetName val="ฟอร์มลุ่มน้ำปิงตอนล่าง (9)"/>
      <sheetName val="ฟอร์มลุ่มน้ำปิงตอนล่าง (10)"/>
      <sheetName val="ฟอร์มลุ่มน้ำปิงตอนล่าง (11)"/>
      <sheetName val="ฟอร์มแม่ลาว"/>
      <sheetName val="ทั้งหมด"/>
      <sheetName val="ฟอร์มแม่ลาว (2)"/>
      <sheetName val="ฟอร์มแม่ลาว (3)"/>
      <sheetName val="ฟอร์มแม่ลาว (4)"/>
      <sheetName val="ฟอร์มแม่ลาว (5)"/>
      <sheetName val="ฟอร์มแม่ลาว (6)"/>
      <sheetName val="ฟอร์มกระเสียว"/>
      <sheetName val="ฟอร์มกระเสียว (2)"/>
      <sheetName val="ฟอร์มกระเสียว (3)"/>
      <sheetName val="ขนาดใหญ่ (3)"/>
      <sheetName val="ฟอร์มหนองหญ้าม้า"/>
      <sheetName val="ฟอร์มบ้านบุ่ง"/>
      <sheetName val="ฟอร์มกระแสสินธุ์"/>
      <sheetName val="ฟอร์มกระแสสินธุ์ (2)"/>
      <sheetName val="ฟอร์มวังร่มเกล้า"/>
      <sheetName val="ฟอร์มบ้านดง"/>
      <sheetName val="ขนาดกลาง"/>
      <sheetName val="แบบฟอร์มท่อ"/>
      <sheetName val="แบบฟอร์มขุดลอก"/>
      <sheetName val="สรุป (รายเดือน44)"/>
      <sheetName val="ทาง"/>
      <sheetName val="ขุดลอก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ผลใช้เงินกู้คงไว้"/>
      <sheetName val="ปะหน้า"/>
      <sheetName val="รายงาน(สชป6_กพ)"/>
      <sheetName val="ผลการใช้เงินกู้"/>
      <sheetName val="ผลการใช้เงิน(ปกติ)"/>
      <sheetName val="ความก้าวหน้า"/>
      <sheetName val="สชป.6"/>
      <sheetName val="สชป.6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8"/>
  <sheetViews>
    <sheetView tabSelected="1" workbookViewId="0" topLeftCell="A34">
      <selection activeCell="Z6" sqref="Z6"/>
    </sheetView>
  </sheetViews>
  <sheetFormatPr defaultColWidth="9.140625" defaultRowHeight="21.75"/>
  <cols>
    <col min="1" max="1" width="2.8515625" style="204" customWidth="1"/>
    <col min="2" max="2" width="3.421875" style="204" customWidth="1"/>
    <col min="3" max="4" width="3.7109375" style="204" customWidth="1"/>
    <col min="5" max="11" width="4.421875" style="204" customWidth="1"/>
    <col min="12" max="12" width="6.421875" style="204" customWidth="1"/>
    <col min="13" max="21" width="4.421875" style="204" customWidth="1"/>
    <col min="22" max="22" width="3.00390625" style="204" customWidth="1"/>
    <col min="23" max="16384" width="4.421875" style="204" customWidth="1"/>
  </cols>
  <sheetData>
    <row r="1" ht="28.5" customHeight="1"/>
    <row r="2" spans="1:21" ht="36">
      <c r="A2" s="205" t="s">
        <v>331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</row>
    <row r="3" spans="1:22" ht="26.25">
      <c r="A3" s="206" t="s">
        <v>332</v>
      </c>
      <c r="E3" s="207" t="s">
        <v>333</v>
      </c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</row>
    <row r="4" spans="1:22" ht="27.75">
      <c r="A4" s="206" t="s">
        <v>339</v>
      </c>
      <c r="C4" s="207" t="s">
        <v>348</v>
      </c>
      <c r="D4" s="207"/>
      <c r="E4" s="207"/>
      <c r="F4" s="207"/>
      <c r="G4" s="207"/>
      <c r="H4" s="207"/>
      <c r="I4" s="207"/>
      <c r="J4" s="207"/>
      <c r="K4" s="207"/>
      <c r="L4" s="206" t="s">
        <v>334</v>
      </c>
      <c r="M4" s="208"/>
      <c r="N4" s="209" t="s">
        <v>349</v>
      </c>
      <c r="O4" s="209"/>
      <c r="P4" s="209"/>
      <c r="Q4" s="209"/>
      <c r="R4" s="208"/>
      <c r="S4" s="208"/>
      <c r="T4" s="208"/>
      <c r="U4" s="208"/>
      <c r="V4" s="208"/>
    </row>
    <row r="5" spans="1:22" ht="26.25">
      <c r="A5" s="206" t="s">
        <v>335</v>
      </c>
      <c r="C5" s="207" t="s">
        <v>341</v>
      </c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</row>
    <row r="6" spans="1:22" ht="24" thickBot="1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</row>
    <row r="7" spans="1:22" ht="23.25">
      <c r="A7" s="211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</row>
    <row r="8" spans="1:3" ht="23.25">
      <c r="A8" s="212" t="s">
        <v>340</v>
      </c>
      <c r="C8" s="204" t="s">
        <v>342</v>
      </c>
    </row>
    <row r="9" ht="23.25">
      <c r="D9" s="204" t="s">
        <v>343</v>
      </c>
    </row>
    <row r="10" ht="23.25">
      <c r="A10" s="204" t="s">
        <v>344</v>
      </c>
    </row>
    <row r="11" ht="23.25">
      <c r="A11" s="204" t="s">
        <v>345</v>
      </c>
    </row>
    <row r="12" ht="23.25">
      <c r="D12" s="204" t="s">
        <v>346</v>
      </c>
    </row>
    <row r="13" ht="23.25">
      <c r="A13" s="204" t="s">
        <v>347</v>
      </c>
    </row>
    <row r="14" ht="23.25">
      <c r="D14" s="213" t="s">
        <v>336</v>
      </c>
    </row>
    <row r="17" ht="23.25">
      <c r="M17" s="214" t="s">
        <v>337</v>
      </c>
    </row>
    <row r="18" ht="23.25">
      <c r="M18" s="214" t="s">
        <v>338</v>
      </c>
    </row>
  </sheetData>
  <printOptions/>
  <pageMargins left="0.72" right="0.13" top="0.68" bottom="1" header="0.39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GT132"/>
  <sheetViews>
    <sheetView showGridLines="0" view="pageBreakPreview" zoomScale="75" zoomScaleNormal="75" zoomScaleSheetLayoutView="75" workbookViewId="0" topLeftCell="EO112">
      <pane xSplit="14910" topLeftCell="EP145" activePane="topLeft" state="split"/>
      <selection pane="topLeft" activeCell="AA9" sqref="AA9"/>
      <selection pane="topRight" activeCell="EP40" sqref="EP40"/>
    </sheetView>
  </sheetViews>
  <sheetFormatPr defaultColWidth="9.140625" defaultRowHeight="21.75"/>
  <cols>
    <col min="1" max="1" width="15.57421875" style="165" customWidth="1"/>
    <col min="2" max="2" width="13.421875" style="165" bestFit="1" customWidth="1"/>
    <col min="3" max="3" width="8.8515625" style="166" customWidth="1"/>
    <col min="4" max="4" width="8.140625" style="166" bestFit="1" customWidth="1"/>
    <col min="5" max="5" width="6.8515625" style="167" customWidth="1"/>
    <col min="6" max="6" width="11.140625" style="168" customWidth="1"/>
    <col min="7" max="7" width="7.421875" style="158" customWidth="1"/>
    <col min="8" max="8" width="7.8515625" style="158" customWidth="1"/>
    <col min="9" max="9" width="7.7109375" style="158" customWidth="1"/>
    <col min="10" max="10" width="20.00390625" style="158" customWidth="1"/>
    <col min="11" max="11" width="10.421875" style="169" customWidth="1"/>
    <col min="12" max="12" width="11.140625" style="169" customWidth="1"/>
    <col min="13" max="13" width="11.00390625" style="158" bestFit="1" customWidth="1"/>
    <col min="14" max="14" width="5.57421875" style="158" bestFit="1" customWidth="1"/>
    <col min="15" max="15" width="9.140625" style="158" bestFit="1" customWidth="1"/>
    <col min="16" max="16" width="8.140625" style="158" bestFit="1" customWidth="1"/>
    <col min="17" max="17" width="11.8515625" style="158" bestFit="1" customWidth="1"/>
    <col min="18" max="18" width="10.140625" style="158" bestFit="1" customWidth="1"/>
    <col min="19" max="19" width="14.7109375" style="158" bestFit="1" customWidth="1"/>
    <col min="20" max="20" width="14.00390625" style="158" bestFit="1" customWidth="1"/>
    <col min="21" max="21" width="8.421875" style="158" bestFit="1" customWidth="1"/>
    <col min="22" max="22" width="7.140625" style="158" customWidth="1"/>
    <col min="23" max="23" width="8.421875" style="158" bestFit="1" customWidth="1"/>
    <col min="24" max="24" width="8.140625" style="158" bestFit="1" customWidth="1"/>
    <col min="25" max="26" width="8.421875" style="158" bestFit="1" customWidth="1"/>
    <col min="27" max="27" width="14.140625" style="158" customWidth="1"/>
    <col min="28" max="28" width="17.7109375" style="158" customWidth="1"/>
    <col min="29" max="30" width="6.140625" style="158" customWidth="1"/>
    <col min="31" max="34" width="5.57421875" style="158" bestFit="1" customWidth="1"/>
    <col min="35" max="35" width="9.00390625" style="158" bestFit="1" customWidth="1"/>
    <col min="36" max="36" width="8.00390625" style="158" bestFit="1" customWidth="1"/>
    <col min="37" max="37" width="13.140625" style="158" bestFit="1" customWidth="1"/>
    <col min="38" max="38" width="11.140625" style="158" bestFit="1" customWidth="1"/>
    <col min="39" max="39" width="8.00390625" style="158" customWidth="1"/>
    <col min="40" max="40" width="7.28125" style="158" bestFit="1" customWidth="1"/>
    <col min="41" max="42" width="6.140625" style="158" customWidth="1"/>
    <col min="43" max="46" width="5.57421875" style="158" bestFit="1" customWidth="1"/>
    <col min="47" max="47" width="12.57421875" style="158" bestFit="1" customWidth="1"/>
    <col min="48" max="48" width="13.7109375" style="158" bestFit="1" customWidth="1"/>
    <col min="49" max="50" width="8.140625" style="158" customWidth="1"/>
    <col min="51" max="51" width="13.140625" style="158" bestFit="1" customWidth="1"/>
    <col min="52" max="52" width="11.7109375" style="158" customWidth="1"/>
    <col min="53" max="55" width="8.140625" style="158" bestFit="1" customWidth="1"/>
    <col min="56" max="56" width="6.421875" style="158" customWidth="1"/>
    <col min="57" max="57" width="9.140625" style="158" bestFit="1" customWidth="1"/>
    <col min="58" max="58" width="8.140625" style="158" bestFit="1" customWidth="1"/>
    <col min="59" max="59" width="14.140625" style="158" bestFit="1" customWidth="1"/>
    <col min="60" max="60" width="10.28125" style="158" bestFit="1" customWidth="1"/>
    <col min="61" max="61" width="14.28125" style="158" bestFit="1" customWidth="1"/>
    <col min="62" max="63" width="8.7109375" style="158" customWidth="1"/>
    <col min="64" max="64" width="12.421875" style="158" bestFit="1" customWidth="1"/>
    <col min="65" max="65" width="10.28125" style="158" bestFit="1" customWidth="1"/>
    <col min="66" max="66" width="11.421875" style="158" bestFit="1" customWidth="1"/>
    <col min="67" max="67" width="12.28125" style="158" bestFit="1" customWidth="1"/>
    <col min="68" max="68" width="10.421875" style="158" bestFit="1" customWidth="1"/>
    <col min="69" max="69" width="14.421875" style="158" bestFit="1" customWidth="1"/>
    <col min="70" max="70" width="9.00390625" style="158" bestFit="1" customWidth="1"/>
    <col min="71" max="71" width="8.00390625" style="158" bestFit="1" customWidth="1"/>
    <col min="72" max="72" width="13.140625" style="158" bestFit="1" customWidth="1"/>
    <col min="73" max="73" width="11.140625" style="158" bestFit="1" customWidth="1"/>
    <col min="74" max="74" width="8.00390625" style="158" customWidth="1"/>
    <col min="75" max="75" width="7.28125" style="158" bestFit="1" customWidth="1"/>
    <col min="76" max="77" width="6.140625" style="158" customWidth="1"/>
    <col min="78" max="81" width="5.57421875" style="158" bestFit="1" customWidth="1"/>
    <col min="82" max="82" width="10.8515625" style="158" bestFit="1" customWidth="1"/>
    <col min="83" max="83" width="14.57421875" style="158" customWidth="1"/>
    <col min="84" max="84" width="16.421875" style="158" bestFit="1" customWidth="1"/>
    <col min="85" max="86" width="8.140625" style="158" customWidth="1"/>
    <col min="87" max="87" width="10.57421875" style="158" bestFit="1" customWidth="1"/>
    <col min="88" max="89" width="5.421875" style="158" bestFit="1" customWidth="1"/>
    <col min="90" max="90" width="10.140625" style="158" bestFit="1" customWidth="1"/>
    <col min="91" max="91" width="10.8515625" style="158" bestFit="1" customWidth="1"/>
    <col min="92" max="92" width="14.57421875" style="158" customWidth="1"/>
    <col min="93" max="93" width="16.421875" style="158" bestFit="1" customWidth="1"/>
    <col min="94" max="95" width="8.140625" style="158" customWidth="1"/>
    <col min="96" max="96" width="10.57421875" style="158" bestFit="1" customWidth="1"/>
    <col min="97" max="98" width="5.421875" style="158" bestFit="1" customWidth="1"/>
    <col min="99" max="99" width="10.140625" style="158" bestFit="1" customWidth="1"/>
    <col min="100" max="100" width="13.7109375" style="158" bestFit="1" customWidth="1"/>
    <col min="101" max="101" width="15.00390625" style="158" bestFit="1" customWidth="1"/>
    <col min="102" max="102" width="10.8515625" style="158" bestFit="1" customWidth="1"/>
    <col min="103" max="104" width="6.421875" style="158" bestFit="1" customWidth="1"/>
    <col min="105" max="105" width="23.7109375" style="158" bestFit="1" customWidth="1"/>
    <col min="106" max="106" width="11.00390625" style="158" bestFit="1" customWidth="1"/>
    <col min="107" max="107" width="6.421875" style="158" bestFit="1" customWidth="1"/>
    <col min="108" max="108" width="12.140625" style="158" bestFit="1" customWidth="1"/>
    <col min="109" max="109" width="10.57421875" style="158" bestFit="1" customWidth="1"/>
    <col min="110" max="111" width="6.421875" style="158" bestFit="1" customWidth="1"/>
    <col min="112" max="112" width="10.57421875" style="158" bestFit="1" customWidth="1"/>
    <col min="113" max="114" width="6.421875" style="158" bestFit="1" customWidth="1"/>
    <col min="115" max="115" width="12.140625" style="158" bestFit="1" customWidth="1"/>
    <col min="116" max="118" width="6.7109375" style="158" bestFit="1" customWidth="1"/>
    <col min="119" max="119" width="10.57421875" style="158" bestFit="1" customWidth="1"/>
    <col min="120" max="121" width="6.7109375" style="158" bestFit="1" customWidth="1"/>
    <col min="122" max="122" width="17.28125" style="158" bestFit="1" customWidth="1"/>
    <col min="123" max="123" width="12.57421875" style="158" bestFit="1" customWidth="1"/>
    <col min="124" max="124" width="13.7109375" style="158" bestFit="1" customWidth="1"/>
    <col min="125" max="125" width="14.7109375" style="158" bestFit="1" customWidth="1"/>
    <col min="126" max="126" width="10.28125" style="158" customWidth="1"/>
    <col min="127" max="127" width="7.8515625" style="158" bestFit="1" customWidth="1"/>
    <col min="128" max="128" width="9.57421875" style="158" bestFit="1" customWidth="1"/>
    <col min="129" max="129" width="6.57421875" style="158" bestFit="1" customWidth="1"/>
    <col min="130" max="130" width="7.00390625" style="158" customWidth="1"/>
    <col min="131" max="131" width="8.421875" style="158" customWidth="1"/>
    <col min="132" max="132" width="9.00390625" style="158" customWidth="1"/>
    <col min="133" max="133" width="10.421875" style="158" customWidth="1"/>
    <col min="134" max="135" width="6.57421875" style="158" bestFit="1" customWidth="1"/>
    <col min="136" max="136" width="8.00390625" style="158" bestFit="1" customWidth="1"/>
    <col min="137" max="137" width="6.57421875" style="158" bestFit="1" customWidth="1"/>
    <col min="138" max="138" width="7.421875" style="158" customWidth="1"/>
    <col min="139" max="148" width="6.421875" style="158" bestFit="1" customWidth="1"/>
    <col min="149" max="149" width="7.8515625" style="158" bestFit="1" customWidth="1"/>
    <col min="150" max="150" width="6.421875" style="158" bestFit="1" customWidth="1"/>
    <col min="151" max="151" width="7.8515625" style="158" bestFit="1" customWidth="1"/>
    <col min="152" max="154" width="6.421875" style="158" bestFit="1" customWidth="1"/>
    <col min="155" max="155" width="25.00390625" style="158" bestFit="1" customWidth="1"/>
    <col min="156" max="156" width="20.140625" style="158" bestFit="1" customWidth="1"/>
    <col min="157" max="158" width="11.00390625" style="158" customWidth="1"/>
    <col min="159" max="159" width="15.140625" style="158" bestFit="1" customWidth="1"/>
    <col min="160" max="160" width="7.57421875" style="158" bestFit="1" customWidth="1"/>
    <col min="161" max="161" width="11.8515625" style="158" customWidth="1"/>
    <col min="162" max="162" width="22.00390625" style="158" customWidth="1"/>
    <col min="163" max="163" width="10.421875" style="158" bestFit="1" customWidth="1"/>
    <col min="164" max="164" width="20.140625" style="158" bestFit="1" customWidth="1"/>
    <col min="165" max="165" width="13.28125" style="158" bestFit="1" customWidth="1"/>
    <col min="166" max="166" width="7.28125" style="158" bestFit="1" customWidth="1"/>
    <col min="167" max="167" width="13.00390625" style="158" bestFit="1" customWidth="1"/>
    <col min="168" max="168" width="7.8515625" style="158" bestFit="1" customWidth="1"/>
    <col min="169" max="169" width="7.57421875" style="158" bestFit="1" customWidth="1"/>
    <col min="170" max="170" width="10.57421875" style="158" bestFit="1" customWidth="1"/>
    <col min="171" max="171" width="10.7109375" style="158" bestFit="1" customWidth="1"/>
    <col min="172" max="172" width="15.57421875" style="158" bestFit="1" customWidth="1"/>
    <col min="173" max="173" width="12.8515625" style="158" bestFit="1" customWidth="1"/>
    <col min="174" max="174" width="9.57421875" style="158" bestFit="1" customWidth="1"/>
    <col min="175" max="175" width="13.8515625" style="158" bestFit="1" customWidth="1"/>
    <col min="176" max="176" width="10.140625" style="158" bestFit="1" customWidth="1"/>
    <col min="177" max="177" width="9.421875" style="158" bestFit="1" customWidth="1"/>
    <col min="178" max="178" width="30.57421875" style="158" bestFit="1" customWidth="1"/>
    <col min="179" max="179" width="9.28125" style="158" customWidth="1"/>
    <col min="180" max="180" width="8.28125" style="158" bestFit="1" customWidth="1"/>
    <col min="181" max="181" width="11.421875" style="158" bestFit="1" customWidth="1"/>
    <col min="182" max="182" width="9.57421875" style="158" bestFit="1" customWidth="1"/>
    <col min="183" max="183" width="19.8515625" style="158" bestFit="1" customWidth="1"/>
    <col min="184" max="184" width="12.28125" style="158" bestFit="1" customWidth="1"/>
    <col min="185" max="185" width="11.140625" style="158" bestFit="1" customWidth="1"/>
    <col min="186" max="186" width="17.57421875" style="158" customWidth="1"/>
    <col min="187" max="187" width="8.28125" style="158" bestFit="1" customWidth="1"/>
    <col min="188" max="188" width="7.140625" style="158" bestFit="1" customWidth="1"/>
    <col min="189" max="189" width="8.8515625" style="158" bestFit="1" customWidth="1"/>
    <col min="190" max="190" width="15.421875" style="158" bestFit="1" customWidth="1"/>
    <col min="191" max="191" width="7.8515625" style="158" bestFit="1" customWidth="1"/>
    <col min="192" max="192" width="6.421875" style="158" bestFit="1" customWidth="1"/>
    <col min="193" max="193" width="8.140625" style="158" bestFit="1" customWidth="1"/>
    <col min="194" max="194" width="7.140625" style="158" bestFit="1" customWidth="1"/>
    <col min="195" max="195" width="11.57421875" style="158" bestFit="1" customWidth="1"/>
    <col min="196" max="196" width="11.421875" style="158" bestFit="1" customWidth="1"/>
    <col min="197" max="197" width="6.421875" style="158" bestFit="1" customWidth="1"/>
    <col min="198" max="198" width="11.7109375" style="158" customWidth="1"/>
    <col min="199" max="199" width="6.57421875" style="158" bestFit="1" customWidth="1"/>
    <col min="200" max="200" width="6.28125" style="158" bestFit="1" customWidth="1"/>
    <col min="201" max="201" width="6.57421875" style="158" bestFit="1" customWidth="1"/>
    <col min="202" max="202" width="6.28125" style="158" bestFit="1" customWidth="1"/>
    <col min="203" max="16384" width="9.140625" style="158" customWidth="1"/>
  </cols>
  <sheetData>
    <row r="1" spans="1:12" s="6" customFormat="1" ht="21">
      <c r="A1" s="1" t="s">
        <v>0</v>
      </c>
      <c r="B1" s="2"/>
      <c r="C1" s="3"/>
      <c r="D1" s="3"/>
      <c r="E1" s="4"/>
      <c r="F1" s="5"/>
      <c r="K1" s="7"/>
      <c r="L1" s="7"/>
    </row>
    <row r="2" spans="1:202" s="6" customFormat="1" ht="21">
      <c r="A2" s="8" t="s">
        <v>1</v>
      </c>
      <c r="B2" s="9" t="s">
        <v>2</v>
      </c>
      <c r="C2" s="10" t="s">
        <v>3</v>
      </c>
      <c r="D2" s="11"/>
      <c r="E2" s="11"/>
      <c r="F2" s="12"/>
      <c r="G2" s="13" t="s">
        <v>4</v>
      </c>
      <c r="H2" s="14"/>
      <c r="I2" s="15" t="s">
        <v>5</v>
      </c>
      <c r="J2" s="16" t="s">
        <v>6</v>
      </c>
      <c r="K2" s="17" t="s">
        <v>7</v>
      </c>
      <c r="L2" s="17" t="s">
        <v>7</v>
      </c>
      <c r="M2" s="18" t="s">
        <v>8</v>
      </c>
      <c r="N2" s="19" t="s">
        <v>9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19"/>
      <c r="AV2" s="20"/>
      <c r="AW2" s="20"/>
      <c r="AX2" s="20"/>
      <c r="AY2" s="20"/>
      <c r="AZ2" s="20"/>
      <c r="BA2" s="20"/>
      <c r="BB2" s="20"/>
      <c r="BC2" s="20"/>
      <c r="BD2" s="19"/>
      <c r="BE2" s="20"/>
      <c r="BF2" s="20"/>
      <c r="BG2" s="20"/>
      <c r="BH2" s="20"/>
      <c r="BI2" s="20"/>
      <c r="BJ2" s="20"/>
      <c r="BK2" s="20"/>
      <c r="BL2" s="20"/>
      <c r="BM2" s="20"/>
      <c r="BN2" s="21"/>
      <c r="BO2" s="21"/>
      <c r="BP2" s="21"/>
      <c r="BQ2" s="21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2" t="s">
        <v>10</v>
      </c>
      <c r="DW2" s="23"/>
      <c r="DX2" s="23"/>
      <c r="DY2" s="23"/>
      <c r="DZ2" s="23"/>
      <c r="EA2" s="23"/>
      <c r="EB2" s="24"/>
      <c r="EC2" s="24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5" t="s">
        <v>11</v>
      </c>
      <c r="FV2" s="26"/>
      <c r="FW2" s="26"/>
      <c r="FX2" s="26"/>
      <c r="FY2" s="26"/>
      <c r="FZ2" s="26"/>
      <c r="GA2" s="26"/>
      <c r="GB2" s="26"/>
      <c r="GC2" s="27"/>
      <c r="GD2" s="28" t="s">
        <v>12</v>
      </c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30"/>
    </row>
    <row r="3" spans="1:202" s="6" customFormat="1" ht="21">
      <c r="A3" s="31"/>
      <c r="B3" s="32"/>
      <c r="C3" s="33" t="s">
        <v>13</v>
      </c>
      <c r="D3" s="33" t="s">
        <v>14</v>
      </c>
      <c r="E3" s="33" t="s">
        <v>15</v>
      </c>
      <c r="F3" s="33" t="s">
        <v>16</v>
      </c>
      <c r="G3" s="34" t="s">
        <v>17</v>
      </c>
      <c r="H3" s="34" t="s">
        <v>18</v>
      </c>
      <c r="I3" s="35" t="s">
        <v>19</v>
      </c>
      <c r="J3" s="36" t="s">
        <v>20</v>
      </c>
      <c r="K3" s="37" t="s">
        <v>21</v>
      </c>
      <c r="L3" s="37" t="s">
        <v>22</v>
      </c>
      <c r="M3" s="38" t="s">
        <v>23</v>
      </c>
      <c r="N3" s="39" t="s">
        <v>24</v>
      </c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41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1"/>
      <c r="AT3" s="41"/>
      <c r="AU3" s="42" t="s">
        <v>25</v>
      </c>
      <c r="AV3" s="43"/>
      <c r="AW3" s="43"/>
      <c r="AX3" s="43"/>
      <c r="AY3" s="43"/>
      <c r="AZ3" s="43"/>
      <c r="BA3" s="43"/>
      <c r="BB3" s="43"/>
      <c r="BC3" s="44"/>
      <c r="BD3" s="45" t="s">
        <v>26</v>
      </c>
      <c r="BE3" s="46"/>
      <c r="BF3" s="46"/>
      <c r="BG3" s="46"/>
      <c r="BH3" s="47" t="s">
        <v>27</v>
      </c>
      <c r="BI3" s="48"/>
      <c r="BJ3" s="48"/>
      <c r="BK3" s="48"/>
      <c r="BL3" s="48"/>
      <c r="BM3" s="48"/>
      <c r="BN3" s="49" t="s">
        <v>28</v>
      </c>
      <c r="BO3" s="50"/>
      <c r="BP3" s="50"/>
      <c r="BQ3" s="50"/>
      <c r="BR3" s="51" t="s">
        <v>29</v>
      </c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3"/>
      <c r="CD3" s="54" t="s">
        <v>30</v>
      </c>
      <c r="CE3" s="55"/>
      <c r="CF3" s="55"/>
      <c r="CG3" s="55"/>
      <c r="CH3" s="55"/>
      <c r="CI3" s="55"/>
      <c r="CJ3" s="55"/>
      <c r="CK3" s="55"/>
      <c r="CL3" s="55"/>
      <c r="CM3" s="54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34" t="s">
        <v>31</v>
      </c>
      <c r="DW3" s="56" t="s">
        <v>32</v>
      </c>
      <c r="DX3" s="56" t="s">
        <v>33</v>
      </c>
      <c r="DY3" s="57" t="s">
        <v>34</v>
      </c>
      <c r="DZ3" s="57" t="s">
        <v>35</v>
      </c>
      <c r="EA3" s="58" t="s">
        <v>36</v>
      </c>
      <c r="EB3" s="59" t="s">
        <v>37</v>
      </c>
      <c r="EC3" s="60"/>
      <c r="ED3" s="61" t="s">
        <v>38</v>
      </c>
      <c r="EE3" s="62"/>
      <c r="EF3" s="62"/>
      <c r="EG3" s="63"/>
      <c r="EH3" s="64"/>
      <c r="EI3" s="64"/>
      <c r="EJ3" s="63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3"/>
      <c r="EY3" s="63"/>
      <c r="EZ3" s="63"/>
      <c r="FA3" s="65"/>
      <c r="FB3" s="66"/>
      <c r="FC3" s="67" t="s">
        <v>39</v>
      </c>
      <c r="FD3" s="68"/>
      <c r="FE3" s="68"/>
      <c r="FF3" s="68"/>
      <c r="FG3" s="68"/>
      <c r="FH3" s="68"/>
      <c r="FI3" s="69"/>
      <c r="FJ3" s="68"/>
      <c r="FK3" s="68"/>
      <c r="FL3" s="68"/>
      <c r="FM3" s="70"/>
      <c r="FN3" s="68"/>
      <c r="FO3" s="68"/>
      <c r="FP3" s="68"/>
      <c r="FQ3" s="68"/>
      <c r="FR3" s="68"/>
      <c r="FS3" s="68"/>
      <c r="FT3" s="68"/>
      <c r="FU3" s="34" t="s">
        <v>40</v>
      </c>
      <c r="FV3" s="58" t="s">
        <v>41</v>
      </c>
      <c r="FW3" s="58" t="s">
        <v>42</v>
      </c>
      <c r="FX3" s="58" t="s">
        <v>43</v>
      </c>
      <c r="FY3" s="71" t="s">
        <v>243</v>
      </c>
      <c r="FZ3" s="61" t="s">
        <v>44</v>
      </c>
      <c r="GA3" s="61"/>
      <c r="GB3" s="61"/>
      <c r="GC3" s="61"/>
      <c r="GD3" s="72" t="s">
        <v>45</v>
      </c>
      <c r="GE3" s="35" t="s">
        <v>42</v>
      </c>
      <c r="GF3" s="35" t="s">
        <v>43</v>
      </c>
      <c r="GG3" s="35" t="s">
        <v>36</v>
      </c>
      <c r="GH3" s="73" t="s">
        <v>46</v>
      </c>
      <c r="GI3" s="73"/>
      <c r="GJ3" s="73"/>
      <c r="GK3" s="73"/>
      <c r="GL3" s="73"/>
      <c r="GM3" s="74" t="s">
        <v>47</v>
      </c>
      <c r="GN3" s="75"/>
      <c r="GO3" s="75"/>
      <c r="GP3" s="74"/>
      <c r="GQ3" s="75"/>
      <c r="GR3" s="75"/>
      <c r="GS3" s="75"/>
      <c r="GT3" s="76"/>
    </row>
    <row r="4" spans="1:202" s="109" customFormat="1" ht="21">
      <c r="A4" s="77"/>
      <c r="B4" s="78"/>
      <c r="C4" s="79"/>
      <c r="D4" s="79"/>
      <c r="E4" s="79"/>
      <c r="F4" s="79"/>
      <c r="G4" s="80"/>
      <c r="H4" s="80"/>
      <c r="I4" s="80"/>
      <c r="J4" s="32" t="s">
        <v>48</v>
      </c>
      <c r="K4" s="81"/>
      <c r="L4" s="81"/>
      <c r="M4" s="82"/>
      <c r="N4" s="71" t="s">
        <v>49</v>
      </c>
      <c r="O4" s="71" t="s">
        <v>36</v>
      </c>
      <c r="P4" s="71" t="s">
        <v>50</v>
      </c>
      <c r="Q4" s="71" t="s">
        <v>51</v>
      </c>
      <c r="R4" s="71" t="s">
        <v>52</v>
      </c>
      <c r="S4" s="83" t="s">
        <v>53</v>
      </c>
      <c r="T4" s="83"/>
      <c r="U4" s="84" t="s">
        <v>54</v>
      </c>
      <c r="V4" s="85"/>
      <c r="W4" s="59"/>
      <c r="X4" s="86"/>
      <c r="Y4" s="59"/>
      <c r="Z4" s="86"/>
      <c r="AA4" s="59" t="s">
        <v>37</v>
      </c>
      <c r="AB4" s="59"/>
      <c r="AC4" s="84" t="s">
        <v>55</v>
      </c>
      <c r="AD4" s="85"/>
      <c r="AE4" s="59"/>
      <c r="AF4" s="86"/>
      <c r="AG4" s="87" t="s">
        <v>56</v>
      </c>
      <c r="AH4" s="88"/>
      <c r="AI4" s="84" t="s">
        <v>57</v>
      </c>
      <c r="AJ4" s="85"/>
      <c r="AK4" s="85"/>
      <c r="AL4" s="85"/>
      <c r="AM4" s="59"/>
      <c r="AN4" s="86"/>
      <c r="AO4" s="84"/>
      <c r="AP4" s="85"/>
      <c r="AQ4" s="59"/>
      <c r="AR4" s="86"/>
      <c r="AS4" s="87"/>
      <c r="AT4" s="88"/>
      <c r="AU4" s="71" t="s">
        <v>58</v>
      </c>
      <c r="AV4" s="71" t="s">
        <v>59</v>
      </c>
      <c r="AW4" s="83" t="s">
        <v>60</v>
      </c>
      <c r="AX4" s="83"/>
      <c r="AY4" s="71" t="s">
        <v>61</v>
      </c>
      <c r="AZ4" s="71" t="s">
        <v>62</v>
      </c>
      <c r="BA4" s="89" t="s">
        <v>63</v>
      </c>
      <c r="BB4" s="90"/>
      <c r="BC4" s="91"/>
      <c r="BD4" s="71" t="s">
        <v>49</v>
      </c>
      <c r="BE4" s="71" t="s">
        <v>36</v>
      </c>
      <c r="BF4" s="71" t="s">
        <v>50</v>
      </c>
      <c r="BG4" s="71" t="s">
        <v>64</v>
      </c>
      <c r="BH4" s="71" t="s">
        <v>65</v>
      </c>
      <c r="BI4" s="71" t="s">
        <v>59</v>
      </c>
      <c r="BJ4" s="83" t="s">
        <v>60</v>
      </c>
      <c r="BK4" s="83"/>
      <c r="BL4" s="71" t="s">
        <v>66</v>
      </c>
      <c r="BM4" s="71" t="s">
        <v>67</v>
      </c>
      <c r="BN4" s="71" t="s">
        <v>68</v>
      </c>
      <c r="BO4" s="71" t="s">
        <v>69</v>
      </c>
      <c r="BP4" s="71" t="s">
        <v>70</v>
      </c>
      <c r="BQ4" s="92" t="s">
        <v>71</v>
      </c>
      <c r="BR4" s="71" t="s">
        <v>36</v>
      </c>
      <c r="BS4" s="92" t="s">
        <v>50</v>
      </c>
      <c r="BT4" s="71" t="s">
        <v>72</v>
      </c>
      <c r="BU4" s="71" t="s">
        <v>73</v>
      </c>
      <c r="BV4" s="93" t="s">
        <v>74</v>
      </c>
      <c r="BW4" s="86"/>
      <c r="BX4" s="84" t="s">
        <v>55</v>
      </c>
      <c r="BY4" s="94"/>
      <c r="BZ4" s="93"/>
      <c r="CA4" s="86"/>
      <c r="CB4" s="87" t="s">
        <v>56</v>
      </c>
      <c r="CC4" s="88"/>
      <c r="CD4" s="84" t="s">
        <v>75</v>
      </c>
      <c r="CE4" s="85"/>
      <c r="CF4" s="85"/>
      <c r="CG4" s="85"/>
      <c r="CH4" s="85"/>
      <c r="CI4" s="85"/>
      <c r="CJ4" s="85"/>
      <c r="CK4" s="85"/>
      <c r="CL4" s="94"/>
      <c r="CM4" s="84" t="s">
        <v>76</v>
      </c>
      <c r="CN4" s="85"/>
      <c r="CO4" s="85"/>
      <c r="CP4" s="85"/>
      <c r="CQ4" s="85"/>
      <c r="CR4" s="85"/>
      <c r="CS4" s="85"/>
      <c r="CT4" s="85"/>
      <c r="CU4" s="94"/>
      <c r="CV4" s="89" t="s">
        <v>77</v>
      </c>
      <c r="CW4" s="90"/>
      <c r="CX4" s="89"/>
      <c r="CY4" s="90"/>
      <c r="CZ4" s="90"/>
      <c r="DA4" s="89"/>
      <c r="DB4" s="90"/>
      <c r="DC4" s="90"/>
      <c r="DD4" s="91"/>
      <c r="DE4" s="89" t="s">
        <v>78</v>
      </c>
      <c r="DF4" s="90"/>
      <c r="DG4" s="90"/>
      <c r="DH4" s="89"/>
      <c r="DI4" s="90"/>
      <c r="DJ4" s="90"/>
      <c r="DK4" s="91"/>
      <c r="DL4" s="89" t="s">
        <v>63</v>
      </c>
      <c r="DM4" s="90"/>
      <c r="DN4" s="91"/>
      <c r="DO4" s="89" t="s">
        <v>79</v>
      </c>
      <c r="DP4" s="90"/>
      <c r="DQ4" s="91"/>
      <c r="DR4" s="89" t="s">
        <v>28</v>
      </c>
      <c r="DS4" s="90"/>
      <c r="DT4" s="90"/>
      <c r="DU4" s="91"/>
      <c r="DV4" s="35"/>
      <c r="DW4" s="95" t="s">
        <v>80</v>
      </c>
      <c r="DX4" s="95"/>
      <c r="DY4" s="96"/>
      <c r="DZ4" s="96"/>
      <c r="EA4" s="97"/>
      <c r="EB4" s="98" t="s">
        <v>81</v>
      </c>
      <c r="EC4" s="91" t="s">
        <v>82</v>
      </c>
      <c r="ED4" s="72" t="s">
        <v>83</v>
      </c>
      <c r="EE4" s="35" t="s">
        <v>84</v>
      </c>
      <c r="EF4" s="35" t="s">
        <v>85</v>
      </c>
      <c r="EG4" s="99" t="s">
        <v>86</v>
      </c>
      <c r="EH4" s="100" t="s">
        <v>87</v>
      </c>
      <c r="EI4" s="100" t="s">
        <v>88</v>
      </c>
      <c r="EJ4" s="101" t="s">
        <v>89</v>
      </c>
      <c r="EK4" s="100" t="s">
        <v>90</v>
      </c>
      <c r="EL4" s="100" t="s">
        <v>91</v>
      </c>
      <c r="EM4" s="100" t="s">
        <v>92</v>
      </c>
      <c r="EN4" s="100" t="s">
        <v>93</v>
      </c>
      <c r="EO4" s="102" t="s">
        <v>94</v>
      </c>
      <c r="EP4" s="102" t="s">
        <v>244</v>
      </c>
      <c r="EQ4" s="102" t="s">
        <v>245</v>
      </c>
      <c r="ER4" s="102" t="s">
        <v>246</v>
      </c>
      <c r="ES4" s="103" t="s">
        <v>247</v>
      </c>
      <c r="ET4" s="103"/>
      <c r="EU4" s="103" t="s">
        <v>248</v>
      </c>
      <c r="EV4" s="103"/>
      <c r="EW4" s="102" t="s">
        <v>249</v>
      </c>
      <c r="EX4" s="102" t="s">
        <v>250</v>
      </c>
      <c r="EY4" s="102" t="s">
        <v>95</v>
      </c>
      <c r="EZ4" s="102" t="s">
        <v>96</v>
      </c>
      <c r="FA4" s="104" t="s">
        <v>97</v>
      </c>
      <c r="FB4" s="104"/>
      <c r="FC4" s="105" t="s">
        <v>98</v>
      </c>
      <c r="FD4" s="105" t="s">
        <v>99</v>
      </c>
      <c r="FE4" s="105" t="s">
        <v>100</v>
      </c>
      <c r="FF4" s="105" t="s">
        <v>101</v>
      </c>
      <c r="FG4" s="105" t="s">
        <v>102</v>
      </c>
      <c r="FH4" s="105" t="s">
        <v>103</v>
      </c>
      <c r="FI4" s="105" t="s">
        <v>104</v>
      </c>
      <c r="FJ4" s="105" t="s">
        <v>105</v>
      </c>
      <c r="FK4" s="105" t="s">
        <v>106</v>
      </c>
      <c r="FL4" s="105" t="s">
        <v>107</v>
      </c>
      <c r="FM4" s="105" t="s">
        <v>108</v>
      </c>
      <c r="FN4" s="106" t="s">
        <v>109</v>
      </c>
      <c r="FO4" s="106" t="s">
        <v>110</v>
      </c>
      <c r="FP4" s="106" t="s">
        <v>111</v>
      </c>
      <c r="FQ4" s="106" t="s">
        <v>112</v>
      </c>
      <c r="FR4" s="106" t="s">
        <v>113</v>
      </c>
      <c r="FS4" s="106" t="s">
        <v>114</v>
      </c>
      <c r="FT4" s="106" t="s">
        <v>115</v>
      </c>
      <c r="FU4" s="35"/>
      <c r="FV4" s="97"/>
      <c r="FW4" s="97"/>
      <c r="FX4" s="97"/>
      <c r="FY4" s="97"/>
      <c r="FZ4" s="97" t="s">
        <v>116</v>
      </c>
      <c r="GA4" s="97" t="s">
        <v>117</v>
      </c>
      <c r="GB4" s="97" t="s">
        <v>118</v>
      </c>
      <c r="GC4" s="97" t="s">
        <v>119</v>
      </c>
      <c r="GD4" s="35" t="s">
        <v>120</v>
      </c>
      <c r="GE4" s="107"/>
      <c r="GF4" s="107"/>
      <c r="GG4" s="107"/>
      <c r="GH4" s="35" t="s">
        <v>121</v>
      </c>
      <c r="GI4" s="35" t="s">
        <v>122</v>
      </c>
      <c r="GJ4" s="35" t="s">
        <v>123</v>
      </c>
      <c r="GK4" s="15" t="s">
        <v>124</v>
      </c>
      <c r="GL4" s="15"/>
      <c r="GM4" s="108" t="s">
        <v>125</v>
      </c>
      <c r="GN4" s="108"/>
      <c r="GO4" s="108"/>
      <c r="GP4" s="108" t="s">
        <v>126</v>
      </c>
      <c r="GQ4" s="108"/>
      <c r="GR4" s="108"/>
      <c r="GS4" s="108"/>
      <c r="GT4" s="108"/>
    </row>
    <row r="5" spans="1:202" s="109" customFormat="1" ht="21">
      <c r="A5" s="77"/>
      <c r="B5" s="78"/>
      <c r="C5" s="79"/>
      <c r="D5" s="79"/>
      <c r="E5" s="79"/>
      <c r="F5" s="79"/>
      <c r="G5" s="80"/>
      <c r="H5" s="80"/>
      <c r="I5" s="80"/>
      <c r="J5" s="32" t="s">
        <v>127</v>
      </c>
      <c r="K5" s="81"/>
      <c r="L5" s="81"/>
      <c r="M5" s="82"/>
      <c r="N5" s="110"/>
      <c r="O5" s="110"/>
      <c r="P5" s="110"/>
      <c r="Q5" s="110"/>
      <c r="R5" s="110"/>
      <c r="S5" s="111" t="s">
        <v>128</v>
      </c>
      <c r="T5" s="111" t="s">
        <v>129</v>
      </c>
      <c r="U5" s="84" t="s">
        <v>130</v>
      </c>
      <c r="V5" s="94"/>
      <c r="W5" s="84" t="s">
        <v>131</v>
      </c>
      <c r="X5" s="94"/>
      <c r="Y5" s="84" t="s">
        <v>61</v>
      </c>
      <c r="Z5" s="94"/>
      <c r="AA5" s="98" t="s">
        <v>81</v>
      </c>
      <c r="AB5" s="91" t="s">
        <v>82</v>
      </c>
      <c r="AC5" s="84" t="s">
        <v>132</v>
      </c>
      <c r="AD5" s="94"/>
      <c r="AE5" s="93" t="s">
        <v>133</v>
      </c>
      <c r="AF5" s="86"/>
      <c r="AG5" s="112"/>
      <c r="AH5" s="113"/>
      <c r="AI5" s="71" t="s">
        <v>36</v>
      </c>
      <c r="AJ5" s="92" t="s">
        <v>50</v>
      </c>
      <c r="AK5" s="71" t="s">
        <v>72</v>
      </c>
      <c r="AL5" s="71" t="s">
        <v>73</v>
      </c>
      <c r="AM5" s="93" t="s">
        <v>74</v>
      </c>
      <c r="AN5" s="86"/>
      <c r="AO5" s="84" t="s">
        <v>55</v>
      </c>
      <c r="AP5" s="94"/>
      <c r="AQ5" s="93"/>
      <c r="AR5" s="86"/>
      <c r="AS5" s="87" t="s">
        <v>56</v>
      </c>
      <c r="AT5" s="88"/>
      <c r="AU5" s="111"/>
      <c r="AV5" s="111"/>
      <c r="AW5" s="111" t="s">
        <v>134</v>
      </c>
      <c r="AX5" s="111" t="s">
        <v>123</v>
      </c>
      <c r="AY5" s="111" t="s">
        <v>132</v>
      </c>
      <c r="AZ5" s="111" t="s">
        <v>133</v>
      </c>
      <c r="BA5" s="114"/>
      <c r="BB5" s="114"/>
      <c r="BC5" s="115"/>
      <c r="BD5" s="111"/>
      <c r="BE5" s="111" t="s">
        <v>135</v>
      </c>
      <c r="BF5" s="111"/>
      <c r="BG5" s="111"/>
      <c r="BH5" s="111"/>
      <c r="BI5" s="111"/>
      <c r="BJ5" s="111" t="s">
        <v>134</v>
      </c>
      <c r="BK5" s="111" t="s">
        <v>123</v>
      </c>
      <c r="BL5" s="111" t="s">
        <v>132</v>
      </c>
      <c r="BM5" s="116" t="s">
        <v>133</v>
      </c>
      <c r="BN5" s="111"/>
      <c r="BO5" s="111"/>
      <c r="BP5" s="111"/>
      <c r="BQ5" s="117"/>
      <c r="BR5" s="111"/>
      <c r="BS5" s="111"/>
      <c r="BT5" s="111"/>
      <c r="BU5" s="111"/>
      <c r="BV5" s="111" t="s">
        <v>128</v>
      </c>
      <c r="BW5" s="111" t="s">
        <v>129</v>
      </c>
      <c r="BX5" s="84" t="s">
        <v>132</v>
      </c>
      <c r="BY5" s="94"/>
      <c r="BZ5" s="93" t="s">
        <v>133</v>
      </c>
      <c r="CA5" s="86"/>
      <c r="CB5" s="118"/>
      <c r="CC5" s="113"/>
      <c r="CD5" s="71" t="s">
        <v>136</v>
      </c>
      <c r="CE5" s="71" t="s">
        <v>32</v>
      </c>
      <c r="CF5" s="117" t="s">
        <v>137</v>
      </c>
      <c r="CG5" s="84" t="s">
        <v>60</v>
      </c>
      <c r="CH5" s="94"/>
      <c r="CI5" s="84" t="s">
        <v>138</v>
      </c>
      <c r="CJ5" s="85"/>
      <c r="CK5" s="85"/>
      <c r="CL5" s="71" t="s">
        <v>71</v>
      </c>
      <c r="CM5" s="71" t="s">
        <v>136</v>
      </c>
      <c r="CN5" s="71" t="s">
        <v>32</v>
      </c>
      <c r="CO5" s="117" t="s">
        <v>137</v>
      </c>
      <c r="CP5" s="84" t="s">
        <v>60</v>
      </c>
      <c r="CQ5" s="94"/>
      <c r="CR5" s="84" t="s">
        <v>138</v>
      </c>
      <c r="CS5" s="85"/>
      <c r="CT5" s="85"/>
      <c r="CU5" s="71" t="s">
        <v>71</v>
      </c>
      <c r="CV5" s="84" t="s">
        <v>139</v>
      </c>
      <c r="CW5" s="94"/>
      <c r="CX5" s="84" t="s">
        <v>140</v>
      </c>
      <c r="CY5" s="85"/>
      <c r="CZ5" s="94"/>
      <c r="DA5" s="84" t="s">
        <v>141</v>
      </c>
      <c r="DB5" s="85"/>
      <c r="DC5" s="94"/>
      <c r="DD5" s="71" t="s">
        <v>71</v>
      </c>
      <c r="DE5" s="84" t="s">
        <v>142</v>
      </c>
      <c r="DF5" s="85"/>
      <c r="DG5" s="94"/>
      <c r="DH5" s="84" t="s">
        <v>138</v>
      </c>
      <c r="DI5" s="85"/>
      <c r="DJ5" s="94"/>
      <c r="DK5" s="71" t="s">
        <v>71</v>
      </c>
      <c r="DL5" s="119"/>
      <c r="DM5" s="120"/>
      <c r="DN5" s="121"/>
      <c r="DO5" s="98" t="s">
        <v>143</v>
      </c>
      <c r="DP5" s="84" t="s">
        <v>142</v>
      </c>
      <c r="DQ5" s="94"/>
      <c r="DR5" s="119"/>
      <c r="DS5" s="120"/>
      <c r="DT5" s="120"/>
      <c r="DU5" s="121"/>
      <c r="DV5" s="79"/>
      <c r="DW5" s="79"/>
      <c r="DX5" s="79"/>
      <c r="DY5" s="79"/>
      <c r="DZ5" s="79"/>
      <c r="EA5" s="79"/>
      <c r="EB5" s="122"/>
      <c r="EC5" s="123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34" t="s">
        <v>32</v>
      </c>
      <c r="ET5" s="34" t="s">
        <v>134</v>
      </c>
      <c r="EU5" s="34" t="s">
        <v>32</v>
      </c>
      <c r="EV5" s="34" t="s">
        <v>134</v>
      </c>
      <c r="EW5" s="79"/>
      <c r="EX5" s="79"/>
      <c r="EY5" s="79"/>
      <c r="EZ5" s="79"/>
      <c r="FA5" s="124" t="s">
        <v>144</v>
      </c>
      <c r="FB5" s="124" t="s">
        <v>145</v>
      </c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35"/>
      <c r="GE5" s="107"/>
      <c r="GF5" s="107"/>
      <c r="GG5" s="107"/>
      <c r="GH5" s="107"/>
      <c r="GI5" s="107"/>
      <c r="GJ5" s="107"/>
      <c r="GK5" s="107" t="s">
        <v>128</v>
      </c>
      <c r="GL5" s="107" t="s">
        <v>129</v>
      </c>
      <c r="GM5" s="125" t="s">
        <v>146</v>
      </c>
      <c r="GN5" s="111" t="s">
        <v>243</v>
      </c>
      <c r="GO5" s="125" t="s">
        <v>147</v>
      </c>
      <c r="GP5" s="125" t="s">
        <v>148</v>
      </c>
      <c r="GQ5" s="83" t="s">
        <v>142</v>
      </c>
      <c r="GR5" s="83"/>
      <c r="GS5" s="83" t="s">
        <v>149</v>
      </c>
      <c r="GT5" s="83"/>
    </row>
    <row r="6" spans="1:202" s="109" customFormat="1" ht="21">
      <c r="A6" s="77"/>
      <c r="B6" s="78"/>
      <c r="C6" s="79"/>
      <c r="D6" s="79"/>
      <c r="E6" s="79"/>
      <c r="F6" s="79"/>
      <c r="G6" s="80"/>
      <c r="H6" s="80"/>
      <c r="I6" s="80"/>
      <c r="J6" s="32"/>
      <c r="K6" s="81"/>
      <c r="L6" s="81"/>
      <c r="M6" s="82"/>
      <c r="N6" s="110"/>
      <c r="O6" s="110"/>
      <c r="P6" s="110"/>
      <c r="Q6" s="110"/>
      <c r="R6" s="110"/>
      <c r="S6" s="111"/>
      <c r="T6" s="111"/>
      <c r="U6" s="111" t="s">
        <v>150</v>
      </c>
      <c r="V6" s="111" t="s">
        <v>151</v>
      </c>
      <c r="W6" s="111" t="s">
        <v>150</v>
      </c>
      <c r="X6" s="111" t="s">
        <v>151</v>
      </c>
      <c r="Y6" s="111" t="s">
        <v>150</v>
      </c>
      <c r="Z6" s="111" t="s">
        <v>151</v>
      </c>
      <c r="AA6" s="111"/>
      <c r="AB6" s="117"/>
      <c r="AC6" s="111" t="s">
        <v>69</v>
      </c>
      <c r="AD6" s="111" t="s">
        <v>152</v>
      </c>
      <c r="AE6" s="111" t="s">
        <v>69</v>
      </c>
      <c r="AF6" s="111" t="s">
        <v>152</v>
      </c>
      <c r="AG6" s="82" t="s">
        <v>123</v>
      </c>
      <c r="AH6" s="82" t="s">
        <v>147</v>
      </c>
      <c r="AI6" s="111"/>
      <c r="AJ6" s="117"/>
      <c r="AK6" s="111"/>
      <c r="AL6" s="111"/>
      <c r="AM6" s="111" t="s">
        <v>128</v>
      </c>
      <c r="AN6" s="111" t="s">
        <v>129</v>
      </c>
      <c r="AO6" s="84" t="s">
        <v>132</v>
      </c>
      <c r="AP6" s="94"/>
      <c r="AQ6" s="93" t="s">
        <v>133</v>
      </c>
      <c r="AR6" s="86"/>
      <c r="AS6" s="118"/>
      <c r="AT6" s="113"/>
      <c r="AU6" s="111"/>
      <c r="AV6" s="111"/>
      <c r="AW6" s="111"/>
      <c r="AX6" s="111"/>
      <c r="AY6" s="111"/>
      <c r="AZ6" s="111"/>
      <c r="BA6" s="111" t="s">
        <v>134</v>
      </c>
      <c r="BB6" s="111" t="s">
        <v>147</v>
      </c>
      <c r="BC6" s="111" t="s">
        <v>123</v>
      </c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26" t="s">
        <v>153</v>
      </c>
      <c r="BQ6" s="117"/>
      <c r="BR6" s="79"/>
      <c r="BS6" s="79"/>
      <c r="BT6" s="79"/>
      <c r="BU6" s="79"/>
      <c r="BV6" s="79"/>
      <c r="BW6" s="79"/>
      <c r="BX6" s="111" t="s">
        <v>69</v>
      </c>
      <c r="BY6" s="111" t="s">
        <v>152</v>
      </c>
      <c r="BZ6" s="111" t="s">
        <v>69</v>
      </c>
      <c r="CA6" s="111" t="s">
        <v>152</v>
      </c>
      <c r="CB6" s="82" t="s">
        <v>123</v>
      </c>
      <c r="CC6" s="82" t="s">
        <v>147</v>
      </c>
      <c r="CD6" s="79"/>
      <c r="CE6" s="79"/>
      <c r="CG6" s="111" t="s">
        <v>134</v>
      </c>
      <c r="CH6" s="111" t="s">
        <v>123</v>
      </c>
      <c r="CI6" s="71" t="s">
        <v>146</v>
      </c>
      <c r="CJ6" s="127" t="s">
        <v>153</v>
      </c>
      <c r="CK6" s="128" t="s">
        <v>147</v>
      </c>
      <c r="CL6" s="79"/>
      <c r="CM6" s="79"/>
      <c r="CN6" s="79"/>
      <c r="CP6" s="111" t="s">
        <v>134</v>
      </c>
      <c r="CQ6" s="111" t="s">
        <v>123</v>
      </c>
      <c r="CR6" s="71" t="s">
        <v>146</v>
      </c>
      <c r="CS6" s="127" t="s">
        <v>153</v>
      </c>
      <c r="CT6" s="128" t="s">
        <v>147</v>
      </c>
      <c r="CU6" s="79"/>
      <c r="CV6" s="71" t="s">
        <v>64</v>
      </c>
      <c r="CW6" s="71" t="s">
        <v>154</v>
      </c>
      <c r="CX6" s="71" t="s">
        <v>148</v>
      </c>
      <c r="CY6" s="83" t="s">
        <v>142</v>
      </c>
      <c r="CZ6" s="129"/>
      <c r="DA6" s="71" t="s">
        <v>155</v>
      </c>
      <c r="DB6" s="71" t="s">
        <v>251</v>
      </c>
      <c r="DC6" s="71" t="s">
        <v>147</v>
      </c>
      <c r="DE6" s="71" t="s">
        <v>143</v>
      </c>
      <c r="DF6" s="71" t="s">
        <v>134</v>
      </c>
      <c r="DG6" s="71" t="s">
        <v>123</v>
      </c>
      <c r="DH6" s="71" t="s">
        <v>146</v>
      </c>
      <c r="DI6" s="130" t="s">
        <v>153</v>
      </c>
      <c r="DJ6" s="71" t="s">
        <v>147</v>
      </c>
      <c r="DK6" s="131"/>
      <c r="DL6" s="111" t="s">
        <v>134</v>
      </c>
      <c r="DM6" s="111" t="s">
        <v>147</v>
      </c>
      <c r="DN6" s="111" t="s">
        <v>123</v>
      </c>
      <c r="DO6" s="111"/>
      <c r="DP6" s="111" t="s">
        <v>134</v>
      </c>
      <c r="DQ6" s="111" t="s">
        <v>123</v>
      </c>
      <c r="DR6" s="71" t="s">
        <v>156</v>
      </c>
      <c r="DS6" s="71" t="s">
        <v>69</v>
      </c>
      <c r="DT6" s="71" t="s">
        <v>252</v>
      </c>
      <c r="DU6" s="71" t="s">
        <v>71</v>
      </c>
      <c r="DV6" s="79"/>
      <c r="DW6" s="79"/>
      <c r="DX6" s="79"/>
      <c r="DY6" s="79"/>
      <c r="DZ6" s="79"/>
      <c r="EA6" s="79"/>
      <c r="EB6" s="111"/>
      <c r="EC6" s="117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35"/>
      <c r="GE6" s="107"/>
      <c r="GF6" s="107"/>
      <c r="GG6" s="107"/>
      <c r="GH6" s="35"/>
      <c r="GI6" s="35"/>
      <c r="GJ6" s="35"/>
      <c r="GK6" s="132"/>
      <c r="GL6" s="132"/>
      <c r="GM6" s="125"/>
      <c r="GN6" s="125"/>
      <c r="GO6" s="125"/>
      <c r="GP6" s="125"/>
      <c r="GQ6" s="125" t="s">
        <v>134</v>
      </c>
      <c r="GR6" s="125" t="s">
        <v>123</v>
      </c>
      <c r="GS6" s="125" t="s">
        <v>134</v>
      </c>
      <c r="GT6" s="125" t="s">
        <v>147</v>
      </c>
    </row>
    <row r="7" spans="1:202" s="148" customFormat="1" ht="24">
      <c r="A7" s="133"/>
      <c r="B7" s="134"/>
      <c r="C7" s="135"/>
      <c r="D7" s="135"/>
      <c r="E7" s="135"/>
      <c r="F7" s="135"/>
      <c r="G7" s="136"/>
      <c r="H7" s="136"/>
      <c r="I7" s="136"/>
      <c r="J7" s="137"/>
      <c r="K7" s="81" t="s">
        <v>157</v>
      </c>
      <c r="L7" s="81" t="s">
        <v>157</v>
      </c>
      <c r="M7" s="82" t="s">
        <v>158</v>
      </c>
      <c r="N7" s="138"/>
      <c r="O7" s="139" t="s">
        <v>159</v>
      </c>
      <c r="P7" s="139" t="s">
        <v>159</v>
      </c>
      <c r="Q7" s="139" t="s">
        <v>159</v>
      </c>
      <c r="R7" s="139" t="s">
        <v>160</v>
      </c>
      <c r="S7" s="139" t="s">
        <v>161</v>
      </c>
      <c r="T7" s="139" t="s">
        <v>161</v>
      </c>
      <c r="U7" s="139" t="s">
        <v>162</v>
      </c>
      <c r="V7" s="139" t="s">
        <v>163</v>
      </c>
      <c r="W7" s="139" t="s">
        <v>162</v>
      </c>
      <c r="X7" s="139" t="s">
        <v>163</v>
      </c>
      <c r="Y7" s="139" t="s">
        <v>162</v>
      </c>
      <c r="Z7" s="139" t="s">
        <v>163</v>
      </c>
      <c r="AA7" s="139" t="s">
        <v>158</v>
      </c>
      <c r="AB7" s="121" t="s">
        <v>158</v>
      </c>
      <c r="AC7" s="138"/>
      <c r="AD7" s="139" t="s">
        <v>159</v>
      </c>
      <c r="AE7" s="138"/>
      <c r="AF7" s="139" t="s">
        <v>159</v>
      </c>
      <c r="AG7" s="139" t="s">
        <v>159</v>
      </c>
      <c r="AH7" s="139" t="s">
        <v>159</v>
      </c>
      <c r="AI7" s="139" t="s">
        <v>159</v>
      </c>
      <c r="AJ7" s="121" t="s">
        <v>159</v>
      </c>
      <c r="AK7" s="139" t="s">
        <v>159</v>
      </c>
      <c r="AL7" s="139" t="s">
        <v>160</v>
      </c>
      <c r="AM7" s="139" t="s">
        <v>161</v>
      </c>
      <c r="AN7" s="139" t="s">
        <v>161</v>
      </c>
      <c r="AO7" s="111" t="s">
        <v>69</v>
      </c>
      <c r="AP7" s="111" t="s">
        <v>152</v>
      </c>
      <c r="AQ7" s="111" t="s">
        <v>69</v>
      </c>
      <c r="AR7" s="111" t="s">
        <v>152</v>
      </c>
      <c r="AS7" s="82" t="s">
        <v>123</v>
      </c>
      <c r="AT7" s="82" t="s">
        <v>147</v>
      </c>
      <c r="AU7" s="139" t="s">
        <v>164</v>
      </c>
      <c r="AV7" s="138"/>
      <c r="AW7" s="139" t="s">
        <v>159</v>
      </c>
      <c r="AX7" s="139" t="s">
        <v>159</v>
      </c>
      <c r="AY7" s="138"/>
      <c r="AZ7" s="138"/>
      <c r="BA7" s="139" t="s">
        <v>159</v>
      </c>
      <c r="BB7" s="139" t="s">
        <v>159</v>
      </c>
      <c r="BC7" s="139" t="s">
        <v>159</v>
      </c>
      <c r="BD7" s="138"/>
      <c r="BE7" s="139" t="s">
        <v>159</v>
      </c>
      <c r="BF7" s="139" t="s">
        <v>159</v>
      </c>
      <c r="BG7" s="138"/>
      <c r="BH7" s="139" t="s">
        <v>164</v>
      </c>
      <c r="BI7" s="138"/>
      <c r="BJ7" s="139" t="s">
        <v>159</v>
      </c>
      <c r="BK7" s="139" t="s">
        <v>159</v>
      </c>
      <c r="BL7" s="138"/>
      <c r="BM7" s="138"/>
      <c r="BN7" s="119" t="s">
        <v>165</v>
      </c>
      <c r="BO7" s="139" t="s">
        <v>166</v>
      </c>
      <c r="BP7" s="139" t="s">
        <v>159</v>
      </c>
      <c r="BQ7" s="121" t="s">
        <v>167</v>
      </c>
      <c r="BR7" s="139" t="s">
        <v>159</v>
      </c>
      <c r="BS7" s="139" t="s">
        <v>159</v>
      </c>
      <c r="BT7" s="139" t="s">
        <v>159</v>
      </c>
      <c r="BU7" s="139" t="s">
        <v>160</v>
      </c>
      <c r="BV7" s="139" t="s">
        <v>161</v>
      </c>
      <c r="BW7" s="139" t="s">
        <v>161</v>
      </c>
      <c r="BX7" s="139"/>
      <c r="BY7" s="139" t="s">
        <v>159</v>
      </c>
      <c r="BZ7" s="139"/>
      <c r="CA7" s="139" t="s">
        <v>159</v>
      </c>
      <c r="CB7" s="139" t="s">
        <v>159</v>
      </c>
      <c r="CC7" s="139" t="s">
        <v>159</v>
      </c>
      <c r="CD7" s="139"/>
      <c r="CE7" s="139" t="s">
        <v>168</v>
      </c>
      <c r="CF7" s="120" t="s">
        <v>169</v>
      </c>
      <c r="CG7" s="119" t="s">
        <v>159</v>
      </c>
      <c r="CH7" s="119" t="s">
        <v>159</v>
      </c>
      <c r="CI7" s="139"/>
      <c r="CJ7" s="120" t="s">
        <v>159</v>
      </c>
      <c r="CK7" s="119" t="s">
        <v>159</v>
      </c>
      <c r="CL7" s="139" t="s">
        <v>170</v>
      </c>
      <c r="CM7" s="139"/>
      <c r="CN7" s="139" t="s">
        <v>168</v>
      </c>
      <c r="CO7" s="120" t="s">
        <v>169</v>
      </c>
      <c r="CP7" s="119" t="s">
        <v>159</v>
      </c>
      <c r="CQ7" s="119" t="s">
        <v>159</v>
      </c>
      <c r="CR7" s="139"/>
      <c r="CS7" s="120" t="s">
        <v>159</v>
      </c>
      <c r="CT7" s="119" t="s">
        <v>159</v>
      </c>
      <c r="CU7" s="139" t="s">
        <v>170</v>
      </c>
      <c r="CV7" s="139"/>
      <c r="CW7" s="119" t="s">
        <v>159</v>
      </c>
      <c r="CX7" s="139"/>
      <c r="CY7" s="119" t="s">
        <v>134</v>
      </c>
      <c r="CZ7" s="119" t="s">
        <v>123</v>
      </c>
      <c r="DA7" s="119" t="s">
        <v>159</v>
      </c>
      <c r="DB7" s="119" t="s">
        <v>159</v>
      </c>
      <c r="DC7" s="119" t="s">
        <v>159</v>
      </c>
      <c r="DD7" s="139" t="s">
        <v>170</v>
      </c>
      <c r="DE7" s="139"/>
      <c r="DF7" s="119" t="s">
        <v>159</v>
      </c>
      <c r="DG7" s="119" t="s">
        <v>159</v>
      </c>
      <c r="DH7" s="139"/>
      <c r="DI7" s="119" t="s">
        <v>159</v>
      </c>
      <c r="DJ7" s="119" t="s">
        <v>159</v>
      </c>
      <c r="DK7" s="139" t="s">
        <v>170</v>
      </c>
      <c r="DL7" s="119" t="s">
        <v>159</v>
      </c>
      <c r="DM7" s="139" t="s">
        <v>159</v>
      </c>
      <c r="DN7" s="121" t="s">
        <v>159</v>
      </c>
      <c r="DO7" s="139"/>
      <c r="DP7" s="121" t="s">
        <v>159</v>
      </c>
      <c r="DQ7" s="121" t="s">
        <v>159</v>
      </c>
      <c r="DR7" s="139"/>
      <c r="DS7" s="139" t="s">
        <v>166</v>
      </c>
      <c r="DT7" s="121" t="s">
        <v>159</v>
      </c>
      <c r="DU7" s="139" t="s">
        <v>167</v>
      </c>
      <c r="DV7" s="136"/>
      <c r="DW7" s="140"/>
      <c r="DX7" s="140"/>
      <c r="DY7" s="141" t="s">
        <v>171</v>
      </c>
      <c r="DZ7" s="141" t="s">
        <v>171</v>
      </c>
      <c r="EA7" s="142" t="s">
        <v>171</v>
      </c>
      <c r="EB7" s="139" t="s">
        <v>158</v>
      </c>
      <c r="EC7" s="121" t="s">
        <v>158</v>
      </c>
      <c r="ED7" s="143" t="s">
        <v>253</v>
      </c>
      <c r="EE7" s="143" t="s">
        <v>254</v>
      </c>
      <c r="EF7" s="143" t="s">
        <v>172</v>
      </c>
      <c r="EG7" s="144" t="s">
        <v>161</v>
      </c>
      <c r="EH7" s="143"/>
      <c r="EI7" s="143" t="s">
        <v>159</v>
      </c>
      <c r="EJ7" s="143" t="s">
        <v>159</v>
      </c>
      <c r="EK7" s="143"/>
      <c r="EL7" s="143" t="s">
        <v>159</v>
      </c>
      <c r="EM7" s="143" t="s">
        <v>159</v>
      </c>
      <c r="EN7" s="143" t="s">
        <v>159</v>
      </c>
      <c r="EO7" s="143" t="s">
        <v>159</v>
      </c>
      <c r="EP7" s="143" t="s">
        <v>159</v>
      </c>
      <c r="EQ7" s="143" t="s">
        <v>159</v>
      </c>
      <c r="ER7" s="143" t="s">
        <v>159</v>
      </c>
      <c r="ES7" s="135"/>
      <c r="ET7" s="143" t="s">
        <v>159</v>
      </c>
      <c r="EU7" s="135"/>
      <c r="EV7" s="143" t="s">
        <v>159</v>
      </c>
      <c r="EW7" s="143" t="s">
        <v>159</v>
      </c>
      <c r="EX7" s="143" t="s">
        <v>159</v>
      </c>
      <c r="EY7" s="143" t="s">
        <v>159</v>
      </c>
      <c r="EZ7" s="143" t="s">
        <v>159</v>
      </c>
      <c r="FA7" s="145" t="s">
        <v>161</v>
      </c>
      <c r="FB7" s="145" t="s">
        <v>161</v>
      </c>
      <c r="FC7" s="146" t="s">
        <v>173</v>
      </c>
      <c r="FD7" s="146" t="s">
        <v>173</v>
      </c>
      <c r="FE7" s="146" t="s">
        <v>173</v>
      </c>
      <c r="FF7" s="146" t="s">
        <v>173</v>
      </c>
      <c r="FG7" s="146" t="s">
        <v>173</v>
      </c>
      <c r="FH7" s="146" t="s">
        <v>173</v>
      </c>
      <c r="FI7" s="146" t="s">
        <v>173</v>
      </c>
      <c r="FJ7" s="146" t="s">
        <v>173</v>
      </c>
      <c r="FK7" s="146" t="s">
        <v>173</v>
      </c>
      <c r="FL7" s="146" t="s">
        <v>173</v>
      </c>
      <c r="FM7" s="146" t="s">
        <v>173</v>
      </c>
      <c r="FN7" s="147" t="s">
        <v>173</v>
      </c>
      <c r="FO7" s="147" t="s">
        <v>173</v>
      </c>
      <c r="FP7" s="147" t="s">
        <v>173</v>
      </c>
      <c r="FQ7" s="147" t="s">
        <v>173</v>
      </c>
      <c r="FR7" s="147" t="s">
        <v>173</v>
      </c>
      <c r="FS7" s="147" t="s">
        <v>173</v>
      </c>
      <c r="FT7" s="147" t="s">
        <v>173</v>
      </c>
      <c r="FU7" s="136"/>
      <c r="FV7" s="141" t="s">
        <v>174</v>
      </c>
      <c r="FW7" s="141"/>
      <c r="FX7" s="141"/>
      <c r="FY7" s="141" t="s">
        <v>159</v>
      </c>
      <c r="FZ7" s="147" t="s">
        <v>164</v>
      </c>
      <c r="GA7" s="147" t="s">
        <v>164</v>
      </c>
      <c r="GB7" s="147" t="s">
        <v>164</v>
      </c>
      <c r="GC7" s="147" t="s">
        <v>164</v>
      </c>
      <c r="GD7" s="143"/>
      <c r="GE7" s="141"/>
      <c r="GF7" s="141"/>
      <c r="GG7" s="141" t="s">
        <v>171</v>
      </c>
      <c r="GH7" s="141" t="s">
        <v>159</v>
      </c>
      <c r="GI7" s="141" t="s">
        <v>159</v>
      </c>
      <c r="GJ7" s="141" t="s">
        <v>159</v>
      </c>
      <c r="GK7" s="141" t="s">
        <v>175</v>
      </c>
      <c r="GL7" s="141" t="s">
        <v>175</v>
      </c>
      <c r="GM7" s="146"/>
      <c r="GN7" s="141" t="s">
        <v>159</v>
      </c>
      <c r="GO7" s="141" t="s">
        <v>159</v>
      </c>
      <c r="GP7" s="146"/>
      <c r="GQ7" s="141" t="s">
        <v>159</v>
      </c>
      <c r="GR7" s="141" t="s">
        <v>159</v>
      </c>
      <c r="GS7" s="141" t="s">
        <v>159</v>
      </c>
      <c r="GT7" s="141" t="s">
        <v>159</v>
      </c>
    </row>
    <row r="8" spans="1:202" s="151" customFormat="1" ht="23.25">
      <c r="A8" s="149">
        <v>1</v>
      </c>
      <c r="B8" s="149">
        <f aca="true" t="shared" si="0" ref="B8:AG8">1+A8</f>
        <v>2</v>
      </c>
      <c r="C8" s="150">
        <f t="shared" si="0"/>
        <v>3</v>
      </c>
      <c r="D8" s="150">
        <f t="shared" si="0"/>
        <v>4</v>
      </c>
      <c r="E8" s="149">
        <f t="shared" si="0"/>
        <v>5</v>
      </c>
      <c r="F8" s="150">
        <f t="shared" si="0"/>
        <v>6</v>
      </c>
      <c r="G8" s="150">
        <f t="shared" si="0"/>
        <v>7</v>
      </c>
      <c r="H8" s="150">
        <f t="shared" si="0"/>
        <v>8</v>
      </c>
      <c r="I8" s="150">
        <f t="shared" si="0"/>
        <v>9</v>
      </c>
      <c r="J8" s="150">
        <f t="shared" si="0"/>
        <v>10</v>
      </c>
      <c r="K8" s="150">
        <f t="shared" si="0"/>
        <v>11</v>
      </c>
      <c r="L8" s="150">
        <f t="shared" si="0"/>
        <v>12</v>
      </c>
      <c r="M8" s="150">
        <f t="shared" si="0"/>
        <v>13</v>
      </c>
      <c r="N8" s="150">
        <f t="shared" si="0"/>
        <v>14</v>
      </c>
      <c r="O8" s="150">
        <f t="shared" si="0"/>
        <v>15</v>
      </c>
      <c r="P8" s="150">
        <f t="shared" si="0"/>
        <v>16</v>
      </c>
      <c r="Q8" s="150">
        <f t="shared" si="0"/>
        <v>17</v>
      </c>
      <c r="R8" s="150">
        <f t="shared" si="0"/>
        <v>18</v>
      </c>
      <c r="S8" s="150">
        <f t="shared" si="0"/>
        <v>19</v>
      </c>
      <c r="T8" s="150">
        <f t="shared" si="0"/>
        <v>20</v>
      </c>
      <c r="U8" s="150">
        <f t="shared" si="0"/>
        <v>21</v>
      </c>
      <c r="V8" s="150">
        <f t="shared" si="0"/>
        <v>22</v>
      </c>
      <c r="W8" s="150">
        <f t="shared" si="0"/>
        <v>23</v>
      </c>
      <c r="X8" s="150">
        <f t="shared" si="0"/>
        <v>24</v>
      </c>
      <c r="Y8" s="150">
        <f t="shared" si="0"/>
        <v>25</v>
      </c>
      <c r="Z8" s="150">
        <f t="shared" si="0"/>
        <v>26</v>
      </c>
      <c r="AA8" s="150">
        <f t="shared" si="0"/>
        <v>27</v>
      </c>
      <c r="AB8" s="150">
        <f t="shared" si="0"/>
        <v>28</v>
      </c>
      <c r="AC8" s="150">
        <f t="shared" si="0"/>
        <v>29</v>
      </c>
      <c r="AD8" s="150">
        <f t="shared" si="0"/>
        <v>30</v>
      </c>
      <c r="AE8" s="150">
        <f t="shared" si="0"/>
        <v>31</v>
      </c>
      <c r="AF8" s="150">
        <f t="shared" si="0"/>
        <v>32</v>
      </c>
      <c r="AG8" s="150">
        <f t="shared" si="0"/>
        <v>33</v>
      </c>
      <c r="AH8" s="150">
        <f aca="true" t="shared" si="1" ref="AH8:BJ8">1+AG8</f>
        <v>34</v>
      </c>
      <c r="AI8" s="150">
        <f t="shared" si="1"/>
        <v>35</v>
      </c>
      <c r="AJ8" s="150">
        <f t="shared" si="1"/>
        <v>36</v>
      </c>
      <c r="AK8" s="150">
        <f t="shared" si="1"/>
        <v>37</v>
      </c>
      <c r="AL8" s="150">
        <f t="shared" si="1"/>
        <v>38</v>
      </c>
      <c r="AM8" s="150">
        <f t="shared" si="1"/>
        <v>39</v>
      </c>
      <c r="AN8" s="150">
        <f t="shared" si="1"/>
        <v>40</v>
      </c>
      <c r="AO8" s="150">
        <f t="shared" si="1"/>
        <v>41</v>
      </c>
      <c r="AP8" s="150">
        <f t="shared" si="1"/>
        <v>42</v>
      </c>
      <c r="AQ8" s="150">
        <f t="shared" si="1"/>
        <v>43</v>
      </c>
      <c r="AR8" s="150">
        <f t="shared" si="1"/>
        <v>44</v>
      </c>
      <c r="AS8" s="150">
        <f t="shared" si="1"/>
        <v>45</v>
      </c>
      <c r="AT8" s="150">
        <f t="shared" si="1"/>
        <v>46</v>
      </c>
      <c r="AU8" s="150">
        <f t="shared" si="1"/>
        <v>47</v>
      </c>
      <c r="AV8" s="150">
        <f t="shared" si="1"/>
        <v>48</v>
      </c>
      <c r="AW8" s="150">
        <f t="shared" si="1"/>
        <v>49</v>
      </c>
      <c r="AX8" s="150">
        <f t="shared" si="1"/>
        <v>50</v>
      </c>
      <c r="AY8" s="150">
        <f t="shared" si="1"/>
        <v>51</v>
      </c>
      <c r="AZ8" s="150">
        <f t="shared" si="1"/>
        <v>52</v>
      </c>
      <c r="BA8" s="150">
        <f t="shared" si="1"/>
        <v>53</v>
      </c>
      <c r="BB8" s="150">
        <f t="shared" si="1"/>
        <v>54</v>
      </c>
      <c r="BC8" s="150">
        <f t="shared" si="1"/>
        <v>55</v>
      </c>
      <c r="BD8" s="150">
        <f t="shared" si="1"/>
        <v>56</v>
      </c>
      <c r="BE8" s="150">
        <f t="shared" si="1"/>
        <v>57</v>
      </c>
      <c r="BF8" s="150">
        <f t="shared" si="1"/>
        <v>58</v>
      </c>
      <c r="BG8" s="150">
        <f t="shared" si="1"/>
        <v>59</v>
      </c>
      <c r="BH8" s="150">
        <f t="shared" si="1"/>
        <v>60</v>
      </c>
      <c r="BI8" s="150">
        <f t="shared" si="1"/>
        <v>61</v>
      </c>
      <c r="BJ8" s="150">
        <f t="shared" si="1"/>
        <v>62</v>
      </c>
      <c r="BK8" s="150"/>
      <c r="BL8" s="150">
        <f>1+BJ8</f>
        <v>63</v>
      </c>
      <c r="BM8" s="150">
        <f aca="true" t="shared" si="2" ref="BM8:CR8">1+BL8</f>
        <v>64</v>
      </c>
      <c r="BN8" s="150">
        <f t="shared" si="2"/>
        <v>65</v>
      </c>
      <c r="BO8" s="150">
        <f t="shared" si="2"/>
        <v>66</v>
      </c>
      <c r="BP8" s="150">
        <f t="shared" si="2"/>
        <v>67</v>
      </c>
      <c r="BQ8" s="150">
        <f t="shared" si="2"/>
        <v>68</v>
      </c>
      <c r="BR8" s="150">
        <f t="shared" si="2"/>
        <v>69</v>
      </c>
      <c r="BS8" s="150">
        <f t="shared" si="2"/>
        <v>70</v>
      </c>
      <c r="BT8" s="150">
        <f t="shared" si="2"/>
        <v>71</v>
      </c>
      <c r="BU8" s="150">
        <f t="shared" si="2"/>
        <v>72</v>
      </c>
      <c r="BV8" s="150">
        <f t="shared" si="2"/>
        <v>73</v>
      </c>
      <c r="BW8" s="150">
        <f t="shared" si="2"/>
        <v>74</v>
      </c>
      <c r="BX8" s="150">
        <f t="shared" si="2"/>
        <v>75</v>
      </c>
      <c r="BY8" s="150">
        <f t="shared" si="2"/>
        <v>76</v>
      </c>
      <c r="BZ8" s="150">
        <f t="shared" si="2"/>
        <v>77</v>
      </c>
      <c r="CA8" s="150">
        <f t="shared" si="2"/>
        <v>78</v>
      </c>
      <c r="CB8" s="150">
        <f t="shared" si="2"/>
        <v>79</v>
      </c>
      <c r="CC8" s="150">
        <f t="shared" si="2"/>
        <v>80</v>
      </c>
      <c r="CD8" s="150">
        <f t="shared" si="2"/>
        <v>81</v>
      </c>
      <c r="CE8" s="150">
        <f t="shared" si="2"/>
        <v>82</v>
      </c>
      <c r="CF8" s="150">
        <f t="shared" si="2"/>
        <v>83</v>
      </c>
      <c r="CG8" s="150">
        <f t="shared" si="2"/>
        <v>84</v>
      </c>
      <c r="CH8" s="150">
        <f t="shared" si="2"/>
        <v>85</v>
      </c>
      <c r="CI8" s="150">
        <f t="shared" si="2"/>
        <v>86</v>
      </c>
      <c r="CJ8" s="150">
        <f t="shared" si="2"/>
        <v>87</v>
      </c>
      <c r="CK8" s="150">
        <f t="shared" si="2"/>
        <v>88</v>
      </c>
      <c r="CL8" s="150">
        <f t="shared" si="2"/>
        <v>89</v>
      </c>
      <c r="CM8" s="150">
        <f t="shared" si="2"/>
        <v>90</v>
      </c>
      <c r="CN8" s="150">
        <f t="shared" si="2"/>
        <v>91</v>
      </c>
      <c r="CO8" s="150">
        <f t="shared" si="2"/>
        <v>92</v>
      </c>
      <c r="CP8" s="150">
        <f t="shared" si="2"/>
        <v>93</v>
      </c>
      <c r="CQ8" s="150">
        <f t="shared" si="2"/>
        <v>94</v>
      </c>
      <c r="CR8" s="150">
        <f t="shared" si="2"/>
        <v>95</v>
      </c>
      <c r="CS8" s="150">
        <f aca="true" t="shared" si="3" ref="CS8:DX8">1+CR8</f>
        <v>96</v>
      </c>
      <c r="CT8" s="150">
        <f t="shared" si="3"/>
        <v>97</v>
      </c>
      <c r="CU8" s="150">
        <f t="shared" si="3"/>
        <v>98</v>
      </c>
      <c r="CV8" s="150">
        <f t="shared" si="3"/>
        <v>99</v>
      </c>
      <c r="CW8" s="150">
        <f t="shared" si="3"/>
        <v>100</v>
      </c>
      <c r="CX8" s="150">
        <f t="shared" si="3"/>
        <v>101</v>
      </c>
      <c r="CY8" s="150">
        <f t="shared" si="3"/>
        <v>102</v>
      </c>
      <c r="CZ8" s="150">
        <f t="shared" si="3"/>
        <v>103</v>
      </c>
      <c r="DA8" s="150">
        <f t="shared" si="3"/>
        <v>104</v>
      </c>
      <c r="DB8" s="150">
        <f t="shared" si="3"/>
        <v>105</v>
      </c>
      <c r="DC8" s="150">
        <f t="shared" si="3"/>
        <v>106</v>
      </c>
      <c r="DD8" s="150">
        <f t="shared" si="3"/>
        <v>107</v>
      </c>
      <c r="DE8" s="150">
        <f t="shared" si="3"/>
        <v>108</v>
      </c>
      <c r="DF8" s="150">
        <f t="shared" si="3"/>
        <v>109</v>
      </c>
      <c r="DG8" s="150">
        <f t="shared" si="3"/>
        <v>110</v>
      </c>
      <c r="DH8" s="150">
        <f t="shared" si="3"/>
        <v>111</v>
      </c>
      <c r="DI8" s="150">
        <f t="shared" si="3"/>
        <v>112</v>
      </c>
      <c r="DJ8" s="150">
        <f t="shared" si="3"/>
        <v>113</v>
      </c>
      <c r="DK8" s="150">
        <f t="shared" si="3"/>
        <v>114</v>
      </c>
      <c r="DL8" s="150">
        <f t="shared" si="3"/>
        <v>115</v>
      </c>
      <c r="DM8" s="150">
        <f t="shared" si="3"/>
        <v>116</v>
      </c>
      <c r="DN8" s="150">
        <f t="shared" si="3"/>
        <v>117</v>
      </c>
      <c r="DO8" s="150">
        <f t="shared" si="3"/>
        <v>118</v>
      </c>
      <c r="DP8" s="150">
        <f t="shared" si="3"/>
        <v>119</v>
      </c>
      <c r="DQ8" s="150">
        <f t="shared" si="3"/>
        <v>120</v>
      </c>
      <c r="DR8" s="150">
        <f t="shared" si="3"/>
        <v>121</v>
      </c>
      <c r="DS8" s="150">
        <f t="shared" si="3"/>
        <v>122</v>
      </c>
      <c r="DT8" s="150">
        <f t="shared" si="3"/>
        <v>123</v>
      </c>
      <c r="DU8" s="150">
        <f t="shared" si="3"/>
        <v>124</v>
      </c>
      <c r="DV8" s="150">
        <f t="shared" si="3"/>
        <v>125</v>
      </c>
      <c r="DW8" s="150">
        <f t="shared" si="3"/>
        <v>126</v>
      </c>
      <c r="DX8" s="150">
        <f t="shared" si="3"/>
        <v>127</v>
      </c>
      <c r="DY8" s="150">
        <f aca="true" t="shared" si="4" ref="DY8:FD8">1+DX8</f>
        <v>128</v>
      </c>
      <c r="DZ8" s="150">
        <f t="shared" si="4"/>
        <v>129</v>
      </c>
      <c r="EA8" s="150">
        <f t="shared" si="4"/>
        <v>130</v>
      </c>
      <c r="EB8" s="150">
        <f t="shared" si="4"/>
        <v>131</v>
      </c>
      <c r="EC8" s="150">
        <f t="shared" si="4"/>
        <v>132</v>
      </c>
      <c r="ED8" s="150">
        <f t="shared" si="4"/>
        <v>133</v>
      </c>
      <c r="EE8" s="150">
        <f t="shared" si="4"/>
        <v>134</v>
      </c>
      <c r="EF8" s="150">
        <f t="shared" si="4"/>
        <v>135</v>
      </c>
      <c r="EG8" s="150">
        <f t="shared" si="4"/>
        <v>136</v>
      </c>
      <c r="EH8" s="150">
        <f t="shared" si="4"/>
        <v>137</v>
      </c>
      <c r="EI8" s="150">
        <f t="shared" si="4"/>
        <v>138</v>
      </c>
      <c r="EJ8" s="150">
        <f t="shared" si="4"/>
        <v>139</v>
      </c>
      <c r="EK8" s="150">
        <f t="shared" si="4"/>
        <v>140</v>
      </c>
      <c r="EL8" s="150">
        <f t="shared" si="4"/>
        <v>141</v>
      </c>
      <c r="EM8" s="150">
        <f t="shared" si="4"/>
        <v>142</v>
      </c>
      <c r="EN8" s="150">
        <f t="shared" si="4"/>
        <v>143</v>
      </c>
      <c r="EO8" s="150">
        <f t="shared" si="4"/>
        <v>144</v>
      </c>
      <c r="EP8" s="150">
        <f t="shared" si="4"/>
        <v>145</v>
      </c>
      <c r="EQ8" s="150">
        <f t="shared" si="4"/>
        <v>146</v>
      </c>
      <c r="ER8" s="150">
        <f t="shared" si="4"/>
        <v>147</v>
      </c>
      <c r="ES8" s="150">
        <f t="shared" si="4"/>
        <v>148</v>
      </c>
      <c r="ET8" s="150">
        <f t="shared" si="4"/>
        <v>149</v>
      </c>
      <c r="EU8" s="150">
        <f t="shared" si="4"/>
        <v>150</v>
      </c>
      <c r="EV8" s="150">
        <f t="shared" si="4"/>
        <v>151</v>
      </c>
      <c r="EW8" s="150">
        <f t="shared" si="4"/>
        <v>152</v>
      </c>
      <c r="EX8" s="150">
        <f t="shared" si="4"/>
        <v>153</v>
      </c>
      <c r="EY8" s="150">
        <f t="shared" si="4"/>
        <v>154</v>
      </c>
      <c r="EZ8" s="150">
        <f t="shared" si="4"/>
        <v>155</v>
      </c>
      <c r="FA8" s="150">
        <f t="shared" si="4"/>
        <v>156</v>
      </c>
      <c r="FB8" s="150">
        <f t="shared" si="4"/>
        <v>157</v>
      </c>
      <c r="FC8" s="150">
        <f t="shared" si="4"/>
        <v>158</v>
      </c>
      <c r="FD8" s="150">
        <f t="shared" si="4"/>
        <v>159</v>
      </c>
      <c r="FE8" s="150">
        <f aca="true" t="shared" si="5" ref="FE8:GJ8">1+FD8</f>
        <v>160</v>
      </c>
      <c r="FF8" s="150">
        <f t="shared" si="5"/>
        <v>161</v>
      </c>
      <c r="FG8" s="150">
        <f t="shared" si="5"/>
        <v>162</v>
      </c>
      <c r="FH8" s="150">
        <f t="shared" si="5"/>
        <v>163</v>
      </c>
      <c r="FI8" s="150">
        <f t="shared" si="5"/>
        <v>164</v>
      </c>
      <c r="FJ8" s="150">
        <f t="shared" si="5"/>
        <v>165</v>
      </c>
      <c r="FK8" s="150">
        <f t="shared" si="5"/>
        <v>166</v>
      </c>
      <c r="FL8" s="150">
        <f t="shared" si="5"/>
        <v>167</v>
      </c>
      <c r="FM8" s="150">
        <f t="shared" si="5"/>
        <v>168</v>
      </c>
      <c r="FN8" s="150">
        <f t="shared" si="5"/>
        <v>169</v>
      </c>
      <c r="FO8" s="150">
        <f t="shared" si="5"/>
        <v>170</v>
      </c>
      <c r="FP8" s="150">
        <f t="shared" si="5"/>
        <v>171</v>
      </c>
      <c r="FQ8" s="150">
        <f t="shared" si="5"/>
        <v>172</v>
      </c>
      <c r="FR8" s="150">
        <f t="shared" si="5"/>
        <v>173</v>
      </c>
      <c r="FS8" s="150">
        <f t="shared" si="5"/>
        <v>174</v>
      </c>
      <c r="FT8" s="150">
        <f t="shared" si="5"/>
        <v>175</v>
      </c>
      <c r="FU8" s="150">
        <f t="shared" si="5"/>
        <v>176</v>
      </c>
      <c r="FV8" s="150">
        <f t="shared" si="5"/>
        <v>177</v>
      </c>
      <c r="FW8" s="150">
        <f t="shared" si="5"/>
        <v>178</v>
      </c>
      <c r="FX8" s="150">
        <f t="shared" si="5"/>
        <v>179</v>
      </c>
      <c r="FY8" s="150">
        <f t="shared" si="5"/>
        <v>180</v>
      </c>
      <c r="FZ8" s="150">
        <f t="shared" si="5"/>
        <v>181</v>
      </c>
      <c r="GA8" s="150">
        <f t="shared" si="5"/>
        <v>182</v>
      </c>
      <c r="GB8" s="150">
        <f t="shared" si="5"/>
        <v>183</v>
      </c>
      <c r="GC8" s="150">
        <f t="shared" si="5"/>
        <v>184</v>
      </c>
      <c r="GD8" s="150">
        <f t="shared" si="5"/>
        <v>185</v>
      </c>
      <c r="GE8" s="150">
        <f t="shared" si="5"/>
        <v>186</v>
      </c>
      <c r="GF8" s="150">
        <f t="shared" si="5"/>
        <v>187</v>
      </c>
      <c r="GG8" s="150">
        <f t="shared" si="5"/>
        <v>188</v>
      </c>
      <c r="GH8" s="150">
        <f t="shared" si="5"/>
        <v>189</v>
      </c>
      <c r="GI8" s="150">
        <f t="shared" si="5"/>
        <v>190</v>
      </c>
      <c r="GJ8" s="150">
        <f t="shared" si="5"/>
        <v>191</v>
      </c>
      <c r="GK8" s="150">
        <f aca="true" t="shared" si="6" ref="GK8:GT8">1+GJ8</f>
        <v>192</v>
      </c>
      <c r="GL8" s="150">
        <f t="shared" si="6"/>
        <v>193</v>
      </c>
      <c r="GM8" s="150">
        <f t="shared" si="6"/>
        <v>194</v>
      </c>
      <c r="GN8" s="150">
        <f t="shared" si="6"/>
        <v>195</v>
      </c>
      <c r="GO8" s="150">
        <f t="shared" si="6"/>
        <v>196</v>
      </c>
      <c r="GP8" s="150">
        <f t="shared" si="6"/>
        <v>197</v>
      </c>
      <c r="GQ8" s="150">
        <f t="shared" si="6"/>
        <v>198</v>
      </c>
      <c r="GR8" s="150">
        <f t="shared" si="6"/>
        <v>199</v>
      </c>
      <c r="GS8" s="150">
        <f t="shared" si="6"/>
        <v>200</v>
      </c>
      <c r="GT8" s="150">
        <f t="shared" si="6"/>
        <v>201</v>
      </c>
    </row>
    <row r="9" spans="1:202" ht="21.75">
      <c r="A9" s="188">
        <v>8</v>
      </c>
      <c r="B9" s="152" t="s">
        <v>270</v>
      </c>
      <c r="C9" s="153" t="s">
        <v>263</v>
      </c>
      <c r="D9" s="153" t="s">
        <v>265</v>
      </c>
      <c r="E9" s="154" t="s">
        <v>266</v>
      </c>
      <c r="F9" s="155" t="s">
        <v>267</v>
      </c>
      <c r="G9" s="156">
        <v>232100</v>
      </c>
      <c r="H9" s="156">
        <v>1684800</v>
      </c>
      <c r="I9" s="190" t="s">
        <v>269</v>
      </c>
      <c r="J9" s="190" t="s">
        <v>262</v>
      </c>
      <c r="K9" s="157">
        <v>180000</v>
      </c>
      <c r="L9" s="157">
        <v>153000</v>
      </c>
      <c r="M9" s="156">
        <v>2496</v>
      </c>
      <c r="N9" s="190" t="s">
        <v>268</v>
      </c>
      <c r="O9" s="190" t="s">
        <v>268</v>
      </c>
      <c r="P9" s="190" t="s">
        <v>268</v>
      </c>
      <c r="Q9" s="190" t="s">
        <v>268</v>
      </c>
      <c r="R9" s="190" t="s">
        <v>268</v>
      </c>
      <c r="S9" s="190" t="s">
        <v>268</v>
      </c>
      <c r="T9" s="190" t="s">
        <v>268</v>
      </c>
      <c r="U9" s="190" t="s">
        <v>268</v>
      </c>
      <c r="V9" s="190" t="s">
        <v>268</v>
      </c>
      <c r="W9" s="190" t="s">
        <v>268</v>
      </c>
      <c r="X9" s="190" t="s">
        <v>268</v>
      </c>
      <c r="Y9" s="190" t="s">
        <v>268</v>
      </c>
      <c r="Z9" s="190" t="s">
        <v>268</v>
      </c>
      <c r="AA9" s="190">
        <v>2548</v>
      </c>
      <c r="AB9" s="190" t="s">
        <v>275</v>
      </c>
      <c r="AC9" s="190" t="s">
        <v>268</v>
      </c>
      <c r="AD9" s="190" t="s">
        <v>268</v>
      </c>
      <c r="AE9" s="190" t="s">
        <v>268</v>
      </c>
      <c r="AF9" s="190" t="s">
        <v>268</v>
      </c>
      <c r="AG9" s="190" t="s">
        <v>268</v>
      </c>
      <c r="AH9" s="190" t="s">
        <v>268</v>
      </c>
      <c r="AI9" s="190" t="s">
        <v>268</v>
      </c>
      <c r="AJ9" s="190" t="s">
        <v>268</v>
      </c>
      <c r="AK9" s="190" t="s">
        <v>268</v>
      </c>
      <c r="AL9" s="190" t="s">
        <v>268</v>
      </c>
      <c r="AM9" s="190" t="s">
        <v>268</v>
      </c>
      <c r="AN9" s="190" t="s">
        <v>268</v>
      </c>
      <c r="AO9" s="190" t="s">
        <v>268</v>
      </c>
      <c r="AP9" s="190" t="s">
        <v>268</v>
      </c>
      <c r="AQ9" s="190" t="s">
        <v>268</v>
      </c>
      <c r="AR9" s="190" t="s">
        <v>268</v>
      </c>
      <c r="AS9" s="190" t="s">
        <v>268</v>
      </c>
      <c r="AT9" s="190" t="s">
        <v>268</v>
      </c>
      <c r="AU9" s="190">
        <v>6</v>
      </c>
      <c r="AV9" s="190" t="s">
        <v>272</v>
      </c>
      <c r="AW9" s="191">
        <v>6</v>
      </c>
      <c r="AX9" s="191">
        <v>6.5</v>
      </c>
      <c r="AY9" s="191">
        <v>152</v>
      </c>
      <c r="AZ9" s="189">
        <v>145.5</v>
      </c>
      <c r="BA9" s="190" t="s">
        <v>268</v>
      </c>
      <c r="BB9" s="190" t="s">
        <v>268</v>
      </c>
      <c r="BC9" s="190" t="s">
        <v>268</v>
      </c>
      <c r="BD9" s="190" t="s">
        <v>268</v>
      </c>
      <c r="BE9" s="190" t="s">
        <v>268</v>
      </c>
      <c r="BF9" s="190" t="s">
        <v>268</v>
      </c>
      <c r="BG9" s="190" t="s">
        <v>268</v>
      </c>
      <c r="BH9" s="190">
        <v>3</v>
      </c>
      <c r="BI9" s="190" t="s">
        <v>272</v>
      </c>
      <c r="BJ9" s="190">
        <v>4.38</v>
      </c>
      <c r="BK9" s="191">
        <v>5</v>
      </c>
      <c r="BL9" s="192">
        <v>153</v>
      </c>
      <c r="BM9" s="192">
        <v>148</v>
      </c>
      <c r="BN9" s="190" t="s">
        <v>268</v>
      </c>
      <c r="BO9" s="190" t="s">
        <v>268</v>
      </c>
      <c r="BP9" s="190" t="s">
        <v>268</v>
      </c>
      <c r="BQ9" s="190" t="s">
        <v>268</v>
      </c>
      <c r="BR9" s="190" t="s">
        <v>268</v>
      </c>
      <c r="BS9" s="190" t="s">
        <v>268</v>
      </c>
      <c r="BT9" s="190" t="s">
        <v>268</v>
      </c>
      <c r="BU9" s="190" t="s">
        <v>268</v>
      </c>
      <c r="BV9" s="190" t="s">
        <v>268</v>
      </c>
      <c r="BW9" s="190" t="s">
        <v>268</v>
      </c>
      <c r="BX9" s="190" t="s">
        <v>268</v>
      </c>
      <c r="BY9" s="190" t="s">
        <v>268</v>
      </c>
      <c r="BZ9" s="190" t="s">
        <v>268</v>
      </c>
      <c r="CA9" s="190" t="s">
        <v>268</v>
      </c>
      <c r="CB9" s="190" t="s">
        <v>268</v>
      </c>
      <c r="CC9" s="190" t="s">
        <v>268</v>
      </c>
      <c r="CD9" s="190">
        <v>1</v>
      </c>
      <c r="CE9" s="190" t="s">
        <v>273</v>
      </c>
      <c r="CF9" s="190">
        <v>2</v>
      </c>
      <c r="CG9" s="189">
        <v>3</v>
      </c>
      <c r="CH9" s="189">
        <v>4</v>
      </c>
      <c r="CI9" s="190" t="s">
        <v>268</v>
      </c>
      <c r="CJ9" s="190" t="s">
        <v>268</v>
      </c>
      <c r="CK9" s="190" t="s">
        <v>268</v>
      </c>
      <c r="CL9" s="192">
        <v>27.68</v>
      </c>
      <c r="CM9" s="190" t="s">
        <v>268</v>
      </c>
      <c r="CN9" s="190" t="s">
        <v>268</v>
      </c>
      <c r="CO9" s="190" t="s">
        <v>268</v>
      </c>
      <c r="CP9" s="190" t="s">
        <v>268</v>
      </c>
      <c r="CQ9" s="190" t="s">
        <v>268</v>
      </c>
      <c r="CR9" s="190" t="s">
        <v>268</v>
      </c>
      <c r="CS9" s="190" t="s">
        <v>268</v>
      </c>
      <c r="CT9" s="190" t="s">
        <v>268</v>
      </c>
      <c r="CU9" s="190" t="s">
        <v>268</v>
      </c>
      <c r="CV9" s="190" t="s">
        <v>268</v>
      </c>
      <c r="CW9" s="190" t="s">
        <v>268</v>
      </c>
      <c r="CX9" s="190" t="s">
        <v>268</v>
      </c>
      <c r="CY9" s="190" t="s">
        <v>268</v>
      </c>
      <c r="CZ9" s="190" t="s">
        <v>268</v>
      </c>
      <c r="DA9" s="190" t="s">
        <v>268</v>
      </c>
      <c r="DB9" s="190" t="s">
        <v>268</v>
      </c>
      <c r="DC9" s="156" t="s">
        <v>268</v>
      </c>
      <c r="DD9" s="190" t="s">
        <v>268</v>
      </c>
      <c r="DE9" s="190" t="s">
        <v>268</v>
      </c>
      <c r="DF9" s="190" t="s">
        <v>268</v>
      </c>
      <c r="DG9" s="190" t="s">
        <v>268</v>
      </c>
      <c r="DH9" s="190" t="s">
        <v>268</v>
      </c>
      <c r="DI9" s="190" t="s">
        <v>268</v>
      </c>
      <c r="DJ9" s="190" t="s">
        <v>268</v>
      </c>
      <c r="DK9" s="190" t="s">
        <v>268</v>
      </c>
      <c r="DL9" s="190" t="s">
        <v>268</v>
      </c>
      <c r="DM9" s="190" t="s">
        <v>268</v>
      </c>
      <c r="DN9" s="190" t="s">
        <v>268</v>
      </c>
      <c r="DO9" s="190" t="s">
        <v>268</v>
      </c>
      <c r="DP9" s="190" t="s">
        <v>268</v>
      </c>
      <c r="DQ9" s="190" t="s">
        <v>268</v>
      </c>
      <c r="DR9" s="190">
        <v>3</v>
      </c>
      <c r="DS9" s="190" t="s">
        <v>274</v>
      </c>
      <c r="DT9" s="191">
        <v>0.6</v>
      </c>
      <c r="DU9" s="191">
        <v>0.8</v>
      </c>
      <c r="DV9" s="190" t="s">
        <v>276</v>
      </c>
      <c r="DW9" s="190" t="s">
        <v>277</v>
      </c>
      <c r="DX9" s="190" t="s">
        <v>278</v>
      </c>
      <c r="DY9" s="193">
        <v>0</v>
      </c>
      <c r="DZ9" s="193">
        <v>4.044</v>
      </c>
      <c r="EA9" s="194">
        <v>4.044</v>
      </c>
      <c r="EB9" s="190">
        <v>2548</v>
      </c>
      <c r="EC9" s="190" t="s">
        <v>268</v>
      </c>
      <c r="ED9" s="193">
        <v>27.68</v>
      </c>
      <c r="EE9" s="193">
        <v>27.063</v>
      </c>
      <c r="EF9" s="193">
        <f aca="true" t="shared" si="7" ref="EF9:EF23">+ED9/EE9</f>
        <v>1.0227986549902082</v>
      </c>
      <c r="EG9" s="202">
        <v>10000</v>
      </c>
      <c r="EH9" s="201" t="s">
        <v>328</v>
      </c>
      <c r="EI9" s="189">
        <v>7</v>
      </c>
      <c r="EJ9" s="156">
        <v>2.55</v>
      </c>
      <c r="EK9" s="156">
        <v>0.018</v>
      </c>
      <c r="EL9" s="156"/>
      <c r="EM9" s="156">
        <v>0.08</v>
      </c>
      <c r="EN9" s="156">
        <v>3.65</v>
      </c>
      <c r="EO9" s="189">
        <f>3.05-EJ9</f>
        <v>0.5</v>
      </c>
      <c r="EP9" s="156"/>
      <c r="EQ9" s="156"/>
      <c r="ER9" s="156"/>
      <c r="ES9" s="190" t="s">
        <v>320</v>
      </c>
      <c r="ET9" s="189">
        <v>7.5</v>
      </c>
      <c r="EU9" s="156"/>
      <c r="EV9" s="189">
        <v>3</v>
      </c>
      <c r="EW9" s="156">
        <v>45</v>
      </c>
      <c r="EX9" s="156">
        <v>30</v>
      </c>
      <c r="EY9" s="191">
        <v>154</v>
      </c>
      <c r="EZ9" s="191">
        <v>153</v>
      </c>
      <c r="FA9" s="190">
        <v>1.5</v>
      </c>
      <c r="FB9" s="190">
        <v>1.5</v>
      </c>
      <c r="FC9" s="190">
        <v>1</v>
      </c>
      <c r="FD9" s="190">
        <v>5</v>
      </c>
      <c r="FE9" s="190" t="s">
        <v>268</v>
      </c>
      <c r="FF9" s="190" t="s">
        <v>268</v>
      </c>
      <c r="FG9" s="190" t="s">
        <v>268</v>
      </c>
      <c r="FH9" s="190" t="s">
        <v>268</v>
      </c>
      <c r="FI9" s="190" t="s">
        <v>268</v>
      </c>
      <c r="FJ9" s="190" t="s">
        <v>268</v>
      </c>
      <c r="FK9" s="190">
        <v>1</v>
      </c>
      <c r="FL9" s="190" t="s">
        <v>268</v>
      </c>
      <c r="FM9" s="190" t="s">
        <v>268</v>
      </c>
      <c r="FN9" s="190">
        <v>1</v>
      </c>
      <c r="FO9" s="190" t="s">
        <v>268</v>
      </c>
      <c r="FP9" s="190">
        <v>13</v>
      </c>
      <c r="FQ9" s="190" t="s">
        <v>268</v>
      </c>
      <c r="FR9" s="190">
        <v>16</v>
      </c>
      <c r="FS9" s="190">
        <v>1</v>
      </c>
      <c r="FT9" s="190" t="s">
        <v>268</v>
      </c>
      <c r="FU9" s="190"/>
      <c r="FV9" s="190" t="s">
        <v>268</v>
      </c>
      <c r="FW9" s="190" t="s">
        <v>268</v>
      </c>
      <c r="FX9" s="190" t="s">
        <v>268</v>
      </c>
      <c r="FY9" s="190" t="s">
        <v>268</v>
      </c>
      <c r="FZ9" s="190" t="s">
        <v>268</v>
      </c>
      <c r="GA9" s="190" t="s">
        <v>268</v>
      </c>
      <c r="GB9" s="190" t="s">
        <v>268</v>
      </c>
      <c r="GC9" s="190" t="s">
        <v>268</v>
      </c>
      <c r="GD9" s="156" t="s">
        <v>281</v>
      </c>
      <c r="GE9" s="193">
        <v>0</v>
      </c>
      <c r="GF9" s="193">
        <v>0.82</v>
      </c>
      <c r="GG9" s="193">
        <v>0.82</v>
      </c>
      <c r="GH9" s="190" t="s">
        <v>280</v>
      </c>
      <c r="GI9" s="191">
        <v>8</v>
      </c>
      <c r="GJ9" s="190">
        <v>2.5</v>
      </c>
      <c r="GK9" s="190">
        <v>1.5</v>
      </c>
      <c r="GL9" s="190">
        <v>1.5</v>
      </c>
      <c r="GM9" s="190"/>
      <c r="GN9" s="189"/>
      <c r="GO9" s="156"/>
      <c r="GP9" s="156"/>
      <c r="GQ9" s="156"/>
      <c r="GR9" s="156"/>
      <c r="GS9" s="190" t="s">
        <v>268</v>
      </c>
      <c r="GT9" s="190" t="s">
        <v>268</v>
      </c>
    </row>
    <row r="10" spans="1:202" ht="21.75">
      <c r="A10" s="152"/>
      <c r="B10" s="152" t="s">
        <v>271</v>
      </c>
      <c r="C10" s="153" t="s">
        <v>264</v>
      </c>
      <c r="D10" s="153"/>
      <c r="E10" s="154"/>
      <c r="F10" s="155"/>
      <c r="G10" s="156"/>
      <c r="H10" s="156"/>
      <c r="I10" s="156"/>
      <c r="J10" s="156"/>
      <c r="K10" s="157"/>
      <c r="L10" s="157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90">
        <v>2</v>
      </c>
      <c r="BI10" s="190" t="s">
        <v>272</v>
      </c>
      <c r="BJ10" s="191">
        <v>6</v>
      </c>
      <c r="BK10" s="191">
        <v>3.6</v>
      </c>
      <c r="BL10" s="192">
        <v>148.6</v>
      </c>
      <c r="BM10" s="192">
        <v>145</v>
      </c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90">
        <v>2</v>
      </c>
      <c r="DS10" s="190" t="s">
        <v>274</v>
      </c>
      <c r="DT10" s="191">
        <v>0.6</v>
      </c>
      <c r="DU10" s="191">
        <v>0.8</v>
      </c>
      <c r="DV10" s="156"/>
      <c r="DW10" s="156"/>
      <c r="DX10" s="156"/>
      <c r="DY10" s="156">
        <v>4.044</v>
      </c>
      <c r="DZ10" s="193">
        <v>6</v>
      </c>
      <c r="EA10" s="156">
        <v>1.956</v>
      </c>
      <c r="EB10" s="156"/>
      <c r="EC10" s="156"/>
      <c r="ED10" s="156">
        <v>27.327</v>
      </c>
      <c r="EE10" s="156">
        <v>33.503</v>
      </c>
      <c r="EF10" s="193">
        <f t="shared" si="7"/>
        <v>0.815658299256783</v>
      </c>
      <c r="EG10" s="202">
        <v>10000</v>
      </c>
      <c r="EH10" s="201" t="s">
        <v>328</v>
      </c>
      <c r="EI10" s="189">
        <v>10</v>
      </c>
      <c r="EJ10" s="156">
        <v>2.45</v>
      </c>
      <c r="EK10" s="156">
        <v>0.018</v>
      </c>
      <c r="EL10" s="156"/>
      <c r="EM10" s="156">
        <v>0.08</v>
      </c>
      <c r="EN10" s="156">
        <v>3.55</v>
      </c>
      <c r="EO10" s="189">
        <f>2.95-EJ10</f>
        <v>0.5</v>
      </c>
      <c r="EP10" s="156"/>
      <c r="EQ10" s="156"/>
      <c r="ER10" s="156"/>
      <c r="ES10" s="190" t="s">
        <v>320</v>
      </c>
      <c r="ET10" s="189">
        <v>7.5</v>
      </c>
      <c r="EU10" s="156"/>
      <c r="EV10" s="189">
        <v>3</v>
      </c>
      <c r="EW10" s="156">
        <v>45</v>
      </c>
      <c r="EX10" s="156">
        <v>30</v>
      </c>
      <c r="EY10" s="156"/>
      <c r="EZ10" s="156"/>
      <c r="FA10" s="190">
        <v>1.5</v>
      </c>
      <c r="FB10" s="190">
        <v>1.5</v>
      </c>
      <c r="FC10" s="156"/>
      <c r="FD10" s="156"/>
      <c r="FE10" s="156"/>
      <c r="FF10" s="156"/>
      <c r="FG10" s="156"/>
      <c r="FH10" s="156"/>
      <c r="FI10" s="156"/>
      <c r="FJ10" s="156"/>
      <c r="FK10" s="156"/>
      <c r="FL10" s="156"/>
      <c r="FM10" s="156"/>
      <c r="FN10" s="156"/>
      <c r="FO10" s="156"/>
      <c r="FP10" s="156"/>
      <c r="FQ10" s="156"/>
      <c r="FR10" s="156"/>
      <c r="FS10" s="156"/>
      <c r="FT10" s="156"/>
      <c r="FU10" s="156"/>
      <c r="FV10" s="156"/>
      <c r="FW10" s="156"/>
      <c r="FX10" s="156"/>
      <c r="FY10" s="156"/>
      <c r="FZ10" s="156"/>
      <c r="GA10" s="156"/>
      <c r="GB10" s="156"/>
      <c r="GC10" s="156"/>
      <c r="GD10" s="156" t="s">
        <v>282</v>
      </c>
      <c r="GE10" s="193"/>
      <c r="GF10" s="193">
        <v>0.79</v>
      </c>
      <c r="GG10" s="193"/>
      <c r="GH10" s="190"/>
      <c r="GI10" s="191"/>
      <c r="GJ10" s="190"/>
      <c r="GK10" s="190"/>
      <c r="GL10" s="190"/>
      <c r="GM10" s="190">
        <v>2</v>
      </c>
      <c r="GN10" s="189">
        <v>1</v>
      </c>
      <c r="GO10" s="156">
        <v>18</v>
      </c>
      <c r="GP10" s="156"/>
      <c r="GQ10" s="156"/>
      <c r="GR10" s="156"/>
      <c r="GS10" s="190"/>
      <c r="GT10" s="190"/>
    </row>
    <row r="11" spans="1:202" ht="21.75">
      <c r="A11" s="152"/>
      <c r="B11" s="152"/>
      <c r="C11" s="153"/>
      <c r="D11" s="153"/>
      <c r="E11" s="154"/>
      <c r="F11" s="155"/>
      <c r="G11" s="156"/>
      <c r="H11" s="156"/>
      <c r="I11" s="156"/>
      <c r="J11" s="156"/>
      <c r="K11" s="157"/>
      <c r="L11" s="157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90">
        <v>4</v>
      </c>
      <c r="BI11" s="190" t="s">
        <v>307</v>
      </c>
      <c r="BJ11" s="191">
        <v>6</v>
      </c>
      <c r="BK11" s="191">
        <v>6.5</v>
      </c>
      <c r="BL11" s="192">
        <v>142</v>
      </c>
      <c r="BM11" s="192">
        <v>136</v>
      </c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90">
        <v>2</v>
      </c>
      <c r="DS11" s="190" t="s">
        <v>274</v>
      </c>
      <c r="DT11" s="191">
        <v>0.4</v>
      </c>
      <c r="DU11" s="190">
        <v>0.35</v>
      </c>
      <c r="DV11" s="156"/>
      <c r="DW11" s="156"/>
      <c r="DX11" s="156"/>
      <c r="DY11" s="193">
        <v>6</v>
      </c>
      <c r="DZ11" s="156">
        <v>7.134</v>
      </c>
      <c r="EA11" s="156">
        <v>1.134</v>
      </c>
      <c r="EB11" s="156"/>
      <c r="EC11" s="156"/>
      <c r="ED11" s="156">
        <v>27.327</v>
      </c>
      <c r="EE11" s="156">
        <v>33.503</v>
      </c>
      <c r="EF11" s="193">
        <f t="shared" si="7"/>
        <v>0.815658299256783</v>
      </c>
      <c r="EG11" s="202">
        <v>10000</v>
      </c>
      <c r="EH11" s="201" t="s">
        <v>328</v>
      </c>
      <c r="EI11" s="189">
        <v>10</v>
      </c>
      <c r="EJ11" s="156">
        <v>2.45</v>
      </c>
      <c r="EK11" s="156">
        <v>0.018</v>
      </c>
      <c r="EL11" s="156"/>
      <c r="EM11" s="156">
        <v>0.08</v>
      </c>
      <c r="EN11" s="156">
        <v>3.55</v>
      </c>
      <c r="EO11" s="189">
        <f>2.95-EJ11</f>
        <v>0.5</v>
      </c>
      <c r="EP11" s="156"/>
      <c r="EQ11" s="156"/>
      <c r="ER11" s="156"/>
      <c r="ES11" s="190" t="s">
        <v>320</v>
      </c>
      <c r="ET11" s="189">
        <v>7.5</v>
      </c>
      <c r="EU11" s="156"/>
      <c r="EV11" s="189">
        <v>3</v>
      </c>
      <c r="EW11" s="156">
        <v>45</v>
      </c>
      <c r="EX11" s="156">
        <v>25</v>
      </c>
      <c r="EY11" s="156"/>
      <c r="EZ11" s="156"/>
      <c r="FA11" s="190">
        <v>1.5</v>
      </c>
      <c r="FB11" s="190">
        <v>1.5</v>
      </c>
      <c r="FC11" s="156"/>
      <c r="FD11" s="156"/>
      <c r="FE11" s="156"/>
      <c r="FF11" s="156"/>
      <c r="FG11" s="156"/>
      <c r="FH11" s="156"/>
      <c r="FI11" s="156"/>
      <c r="FJ11" s="156"/>
      <c r="FK11" s="156"/>
      <c r="FL11" s="156"/>
      <c r="FM11" s="156"/>
      <c r="FN11" s="156"/>
      <c r="FO11" s="156"/>
      <c r="FP11" s="156"/>
      <c r="FQ11" s="156"/>
      <c r="FR11" s="156"/>
      <c r="FS11" s="156"/>
      <c r="FT11" s="156"/>
      <c r="FU11" s="156"/>
      <c r="FV11" s="156"/>
      <c r="FW11" s="156"/>
      <c r="FX11" s="156"/>
      <c r="FY11" s="156"/>
      <c r="FZ11" s="156"/>
      <c r="GA11" s="156"/>
      <c r="GB11" s="156"/>
      <c r="GC11" s="156"/>
      <c r="GD11" s="156"/>
      <c r="GE11" s="193">
        <v>0.82</v>
      </c>
      <c r="GF11" s="193">
        <v>14</v>
      </c>
      <c r="GG11" s="193">
        <f>+GF11-GE11</f>
        <v>13.18</v>
      </c>
      <c r="GH11" s="190" t="s">
        <v>280</v>
      </c>
      <c r="GI11" s="191">
        <v>6</v>
      </c>
      <c r="GJ11" s="190">
        <v>2.5</v>
      </c>
      <c r="GK11" s="195">
        <v>1.5</v>
      </c>
      <c r="GL11" s="195">
        <v>1.5</v>
      </c>
      <c r="GM11" s="190"/>
      <c r="GN11" s="189"/>
      <c r="GO11" s="156"/>
      <c r="GP11" s="156"/>
      <c r="GQ11" s="156"/>
      <c r="GR11" s="156"/>
      <c r="GS11" s="190" t="s">
        <v>268</v>
      </c>
      <c r="GT11" s="190" t="s">
        <v>268</v>
      </c>
    </row>
    <row r="12" spans="1:202" ht="21.75">
      <c r="A12" s="152"/>
      <c r="B12" s="152"/>
      <c r="C12" s="153"/>
      <c r="D12" s="153"/>
      <c r="E12" s="154"/>
      <c r="F12" s="155"/>
      <c r="G12" s="156"/>
      <c r="H12" s="156"/>
      <c r="I12" s="156"/>
      <c r="J12" s="156"/>
      <c r="K12" s="157"/>
      <c r="L12" s="157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90">
        <v>2</v>
      </c>
      <c r="DS12" s="190" t="s">
        <v>274</v>
      </c>
      <c r="DT12" s="191">
        <v>0.6</v>
      </c>
      <c r="DU12" s="191">
        <v>0.8</v>
      </c>
      <c r="DV12" s="156"/>
      <c r="DW12" s="156"/>
      <c r="DX12" s="156"/>
      <c r="DY12" s="156">
        <v>7.134</v>
      </c>
      <c r="DZ12" s="193">
        <v>9</v>
      </c>
      <c r="EA12" s="156">
        <v>1.987</v>
      </c>
      <c r="EB12" s="156"/>
      <c r="EC12" s="156"/>
      <c r="ED12" s="156">
        <v>23.268</v>
      </c>
      <c r="EE12" s="156">
        <v>26.335</v>
      </c>
      <c r="EF12" s="193">
        <f t="shared" si="7"/>
        <v>0.8835390165179419</v>
      </c>
      <c r="EG12" s="202">
        <v>10000</v>
      </c>
      <c r="EH12" s="201" t="s">
        <v>328</v>
      </c>
      <c r="EI12" s="189">
        <v>8</v>
      </c>
      <c r="EJ12" s="189">
        <v>2.3</v>
      </c>
      <c r="EK12" s="156">
        <v>0.018</v>
      </c>
      <c r="EL12" s="156"/>
      <c r="EM12" s="156">
        <v>0.08</v>
      </c>
      <c r="EN12" s="156">
        <v>3.35</v>
      </c>
      <c r="EO12" s="189">
        <f>2.75-EJ12</f>
        <v>0.4500000000000002</v>
      </c>
      <c r="EP12" s="156"/>
      <c r="EQ12" s="156"/>
      <c r="ER12" s="156"/>
      <c r="ES12" s="190" t="s">
        <v>320</v>
      </c>
      <c r="ET12" s="189">
        <v>7.5</v>
      </c>
      <c r="EU12" s="156"/>
      <c r="EV12" s="189">
        <v>3</v>
      </c>
      <c r="EW12" s="156">
        <v>45</v>
      </c>
      <c r="EX12" s="156">
        <v>25</v>
      </c>
      <c r="EY12" s="156"/>
      <c r="EZ12" s="156"/>
      <c r="FA12" s="190">
        <v>1.5</v>
      </c>
      <c r="FB12" s="190">
        <v>1.5</v>
      </c>
      <c r="FC12" s="156"/>
      <c r="FD12" s="156"/>
      <c r="FE12" s="156"/>
      <c r="FF12" s="156"/>
      <c r="FG12" s="156"/>
      <c r="FH12" s="156"/>
      <c r="FI12" s="156"/>
      <c r="FJ12" s="156"/>
      <c r="FK12" s="156"/>
      <c r="FL12" s="156"/>
      <c r="FM12" s="156"/>
      <c r="FN12" s="156"/>
      <c r="FO12" s="156"/>
      <c r="FP12" s="156"/>
      <c r="FQ12" s="156"/>
      <c r="FR12" s="156"/>
      <c r="FS12" s="156"/>
      <c r="FT12" s="156"/>
      <c r="FU12" s="156"/>
      <c r="FV12" s="156"/>
      <c r="FW12" s="156"/>
      <c r="FX12" s="156"/>
      <c r="FY12" s="156"/>
      <c r="FZ12" s="156"/>
      <c r="GA12" s="156"/>
      <c r="GB12" s="156"/>
      <c r="GC12" s="156"/>
      <c r="GD12" s="156"/>
      <c r="GE12" s="193"/>
      <c r="GF12" s="193">
        <v>1.554</v>
      </c>
      <c r="GG12" s="193"/>
      <c r="GH12" s="190"/>
      <c r="GI12" s="191"/>
      <c r="GJ12" s="190"/>
      <c r="GK12" s="195"/>
      <c r="GL12" s="195"/>
      <c r="GM12" s="190">
        <v>1</v>
      </c>
      <c r="GN12" s="189">
        <v>0.6</v>
      </c>
      <c r="GO12" s="156">
        <v>11</v>
      </c>
      <c r="GP12" s="156"/>
      <c r="GQ12" s="156"/>
      <c r="GR12" s="156"/>
      <c r="GS12" s="190"/>
      <c r="GT12" s="190"/>
    </row>
    <row r="13" spans="1:202" ht="21.75">
      <c r="A13" s="152"/>
      <c r="B13" s="152"/>
      <c r="C13" s="153"/>
      <c r="D13" s="153"/>
      <c r="E13" s="154"/>
      <c r="F13" s="155"/>
      <c r="G13" s="156"/>
      <c r="H13" s="156"/>
      <c r="I13" s="156"/>
      <c r="J13" s="156"/>
      <c r="K13" s="157"/>
      <c r="L13" s="157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90">
        <v>2</v>
      </c>
      <c r="DS13" s="190" t="s">
        <v>274</v>
      </c>
      <c r="DT13" s="191">
        <v>0.3</v>
      </c>
      <c r="DU13" s="190">
        <v>0.15</v>
      </c>
      <c r="DV13" s="156"/>
      <c r="DW13" s="156"/>
      <c r="DX13" s="156"/>
      <c r="DY13" s="193">
        <v>9</v>
      </c>
      <c r="DZ13" s="193">
        <v>11.106</v>
      </c>
      <c r="EA13" s="193">
        <v>2.106</v>
      </c>
      <c r="EB13" s="156"/>
      <c r="EC13" s="156"/>
      <c r="ED13" s="156">
        <v>23.268</v>
      </c>
      <c r="EE13" s="156">
        <v>26.335</v>
      </c>
      <c r="EF13" s="193">
        <f t="shared" si="7"/>
        <v>0.8835390165179419</v>
      </c>
      <c r="EG13" s="202">
        <v>10000</v>
      </c>
      <c r="EH13" s="201" t="s">
        <v>328</v>
      </c>
      <c r="EI13" s="189">
        <v>8</v>
      </c>
      <c r="EJ13" s="189">
        <v>2.3</v>
      </c>
      <c r="EK13" s="156">
        <v>0.018</v>
      </c>
      <c r="EL13" s="156"/>
      <c r="EM13" s="156">
        <v>0.08</v>
      </c>
      <c r="EN13" s="156">
        <v>3.35</v>
      </c>
      <c r="EO13" s="189">
        <f>2.75-EJ13</f>
        <v>0.4500000000000002</v>
      </c>
      <c r="EP13" s="156"/>
      <c r="EQ13" s="156"/>
      <c r="ER13" s="156"/>
      <c r="ES13" s="190" t="s">
        <v>320</v>
      </c>
      <c r="ET13" s="189">
        <v>7.5</v>
      </c>
      <c r="EU13" s="156"/>
      <c r="EV13" s="189">
        <v>3</v>
      </c>
      <c r="EW13" s="156">
        <v>45</v>
      </c>
      <c r="EX13" s="156">
        <v>30</v>
      </c>
      <c r="EY13" s="156"/>
      <c r="EZ13" s="156"/>
      <c r="FA13" s="190">
        <v>1.5</v>
      </c>
      <c r="FB13" s="190">
        <v>1.5</v>
      </c>
      <c r="FC13" s="156"/>
      <c r="FD13" s="156"/>
      <c r="FE13" s="156"/>
      <c r="FF13" s="156"/>
      <c r="FG13" s="156"/>
      <c r="FH13" s="156"/>
      <c r="FI13" s="156"/>
      <c r="FJ13" s="156"/>
      <c r="FK13" s="156"/>
      <c r="FL13" s="156"/>
      <c r="FM13" s="156"/>
      <c r="FN13" s="156"/>
      <c r="FO13" s="156"/>
      <c r="FP13" s="156"/>
      <c r="FQ13" s="156"/>
      <c r="FR13" s="156"/>
      <c r="FS13" s="156"/>
      <c r="FT13" s="156"/>
      <c r="FU13" s="156"/>
      <c r="FV13" s="156"/>
      <c r="FW13" s="156"/>
      <c r="FX13" s="156"/>
      <c r="FY13" s="156"/>
      <c r="FZ13" s="156"/>
      <c r="GA13" s="156"/>
      <c r="GB13" s="156"/>
      <c r="GC13" s="156"/>
      <c r="GD13" s="156"/>
      <c r="GE13" s="193"/>
      <c r="GF13" s="193">
        <v>2.2</v>
      </c>
      <c r="GG13" s="193"/>
      <c r="GH13" s="190"/>
      <c r="GI13" s="191"/>
      <c r="GJ13" s="190"/>
      <c r="GK13" s="195"/>
      <c r="GL13" s="195"/>
      <c r="GM13" s="190">
        <v>1</v>
      </c>
      <c r="GN13" s="189">
        <v>0.6</v>
      </c>
      <c r="GO13" s="156">
        <v>11</v>
      </c>
      <c r="GP13" s="156"/>
      <c r="GQ13" s="156"/>
      <c r="GR13" s="156"/>
      <c r="GS13" s="190" t="s">
        <v>268</v>
      </c>
      <c r="GT13" s="190" t="s">
        <v>268</v>
      </c>
    </row>
    <row r="14" spans="1:202" ht="21.75">
      <c r="A14" s="152"/>
      <c r="B14" s="152"/>
      <c r="C14" s="153"/>
      <c r="D14" s="153"/>
      <c r="E14" s="154"/>
      <c r="F14" s="155"/>
      <c r="G14" s="156"/>
      <c r="H14" s="156"/>
      <c r="I14" s="156"/>
      <c r="J14" s="156"/>
      <c r="K14" s="157"/>
      <c r="L14" s="157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90"/>
      <c r="DS14" s="190"/>
      <c r="DT14" s="156"/>
      <c r="DU14" s="156"/>
      <c r="DV14" s="156"/>
      <c r="DW14" s="156"/>
      <c r="DX14" s="156"/>
      <c r="DY14" s="193">
        <v>11.106</v>
      </c>
      <c r="DZ14" s="156">
        <v>14.135</v>
      </c>
      <c r="EA14" s="193">
        <f>+DZ14-DY14</f>
        <v>3.029</v>
      </c>
      <c r="EB14" s="156"/>
      <c r="EC14" s="156"/>
      <c r="ED14" s="156">
        <v>20.151</v>
      </c>
      <c r="EE14" s="156">
        <v>26.335</v>
      </c>
      <c r="EF14" s="193">
        <f t="shared" si="7"/>
        <v>0.7651794190241124</v>
      </c>
      <c r="EG14" s="202">
        <v>10000</v>
      </c>
      <c r="EH14" s="201" t="s">
        <v>328</v>
      </c>
      <c r="EI14" s="189">
        <v>8</v>
      </c>
      <c r="EJ14" s="189">
        <v>2.3</v>
      </c>
      <c r="EK14" s="156">
        <v>0.018</v>
      </c>
      <c r="EL14" s="156"/>
      <c r="EM14" s="156">
        <v>0.08</v>
      </c>
      <c r="EN14" s="156">
        <v>3.35</v>
      </c>
      <c r="EO14" s="189">
        <f>2.75-EJ14</f>
        <v>0.4500000000000002</v>
      </c>
      <c r="EP14" s="156"/>
      <c r="EQ14" s="156"/>
      <c r="ER14" s="156"/>
      <c r="ES14" s="190" t="s">
        <v>320</v>
      </c>
      <c r="ET14" s="189">
        <v>7.5</v>
      </c>
      <c r="EU14" s="156"/>
      <c r="EV14" s="189">
        <v>3</v>
      </c>
      <c r="EW14" s="156">
        <v>50</v>
      </c>
      <c r="EX14" s="156">
        <v>30</v>
      </c>
      <c r="EY14" s="156"/>
      <c r="EZ14" s="156"/>
      <c r="FA14" s="190">
        <v>1.5</v>
      </c>
      <c r="FB14" s="190">
        <v>1.5</v>
      </c>
      <c r="FC14" s="156"/>
      <c r="FD14" s="156"/>
      <c r="FE14" s="156"/>
      <c r="FF14" s="156"/>
      <c r="FG14" s="156"/>
      <c r="FH14" s="156"/>
      <c r="FI14" s="156"/>
      <c r="FJ14" s="156"/>
      <c r="FK14" s="156"/>
      <c r="FL14" s="156"/>
      <c r="FM14" s="156"/>
      <c r="FN14" s="156"/>
      <c r="FO14" s="156"/>
      <c r="FP14" s="156"/>
      <c r="FQ14" s="156"/>
      <c r="FR14" s="156"/>
      <c r="FS14" s="156"/>
      <c r="FT14" s="156"/>
      <c r="FU14" s="156"/>
      <c r="FV14" s="156"/>
      <c r="FW14" s="156"/>
      <c r="FX14" s="156"/>
      <c r="FY14" s="156"/>
      <c r="FZ14" s="156"/>
      <c r="GA14" s="156"/>
      <c r="GB14" s="156"/>
      <c r="GC14" s="156"/>
      <c r="GD14" s="156"/>
      <c r="GE14" s="193"/>
      <c r="GF14" s="193">
        <v>2.26</v>
      </c>
      <c r="GG14" s="193"/>
      <c r="GH14" s="190"/>
      <c r="GI14" s="191"/>
      <c r="GJ14" s="190"/>
      <c r="GK14" s="195"/>
      <c r="GL14" s="195"/>
      <c r="GM14" s="190">
        <v>1</v>
      </c>
      <c r="GN14" s="189">
        <v>1</v>
      </c>
      <c r="GO14" s="156">
        <v>18</v>
      </c>
      <c r="GP14" s="156"/>
      <c r="GQ14" s="156"/>
      <c r="GR14" s="156"/>
      <c r="GS14" s="156"/>
      <c r="GT14" s="156"/>
    </row>
    <row r="15" spans="1:202" ht="21.75">
      <c r="A15" s="152"/>
      <c r="B15" s="152"/>
      <c r="C15" s="153"/>
      <c r="D15" s="153"/>
      <c r="E15" s="154"/>
      <c r="F15" s="155"/>
      <c r="G15" s="156"/>
      <c r="H15" s="156"/>
      <c r="I15" s="156"/>
      <c r="J15" s="156"/>
      <c r="K15" s="157"/>
      <c r="L15" s="157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90"/>
      <c r="DS15" s="190"/>
      <c r="DT15" s="156"/>
      <c r="DU15" s="156"/>
      <c r="DV15" s="156"/>
      <c r="DW15" s="156"/>
      <c r="DX15" s="156"/>
      <c r="DY15" s="156">
        <v>14.135</v>
      </c>
      <c r="DZ15" s="193">
        <v>17.16</v>
      </c>
      <c r="EA15" s="193">
        <f>+DZ15-DY15</f>
        <v>3.0250000000000004</v>
      </c>
      <c r="EB15" s="156"/>
      <c r="EC15" s="156"/>
      <c r="ED15" s="193">
        <v>17.33</v>
      </c>
      <c r="EE15" s="156">
        <v>23.344</v>
      </c>
      <c r="EF15" s="193">
        <f t="shared" si="7"/>
        <v>0.7423749143248799</v>
      </c>
      <c r="EG15" s="202">
        <v>10000</v>
      </c>
      <c r="EH15" s="201" t="s">
        <v>328</v>
      </c>
      <c r="EI15" s="189">
        <v>7</v>
      </c>
      <c r="EJ15" s="156">
        <v>2.25</v>
      </c>
      <c r="EK15" s="156">
        <v>0.018</v>
      </c>
      <c r="EL15" s="156"/>
      <c r="EM15" s="156">
        <v>0.08</v>
      </c>
      <c r="EN15" s="189">
        <v>3.2</v>
      </c>
      <c r="EO15" s="189">
        <f>2.65-EJ15</f>
        <v>0.3999999999999999</v>
      </c>
      <c r="EP15" s="156"/>
      <c r="EQ15" s="156"/>
      <c r="ER15" s="156"/>
      <c r="ES15" s="190" t="s">
        <v>320</v>
      </c>
      <c r="ET15" s="189">
        <v>7.5</v>
      </c>
      <c r="EU15" s="156"/>
      <c r="EV15" s="189">
        <v>3</v>
      </c>
      <c r="EW15" s="156">
        <v>50</v>
      </c>
      <c r="EX15" s="156">
        <v>30</v>
      </c>
      <c r="EY15" s="156"/>
      <c r="EZ15" s="156"/>
      <c r="FA15" s="190">
        <v>1.5</v>
      </c>
      <c r="FB15" s="190">
        <v>1.5</v>
      </c>
      <c r="FC15" s="156"/>
      <c r="FD15" s="156"/>
      <c r="FE15" s="156"/>
      <c r="FF15" s="156"/>
      <c r="FG15" s="156"/>
      <c r="FH15" s="156"/>
      <c r="FI15" s="156"/>
      <c r="FJ15" s="156"/>
      <c r="FK15" s="156"/>
      <c r="FL15" s="156"/>
      <c r="FM15" s="156"/>
      <c r="FN15" s="156"/>
      <c r="FO15" s="156"/>
      <c r="FP15" s="156"/>
      <c r="FQ15" s="156"/>
      <c r="FR15" s="156"/>
      <c r="FS15" s="156"/>
      <c r="FT15" s="156"/>
      <c r="FU15" s="156"/>
      <c r="FV15" s="156"/>
      <c r="FW15" s="156"/>
      <c r="FX15" s="156"/>
      <c r="FY15" s="156"/>
      <c r="FZ15" s="156"/>
      <c r="GA15" s="156"/>
      <c r="GB15" s="156"/>
      <c r="GC15" s="156"/>
      <c r="GD15" s="156"/>
      <c r="GE15" s="193"/>
      <c r="GF15" s="193">
        <v>2.966</v>
      </c>
      <c r="GG15" s="193"/>
      <c r="GH15" s="190"/>
      <c r="GI15" s="191"/>
      <c r="GJ15" s="190"/>
      <c r="GK15" s="195"/>
      <c r="GL15" s="195"/>
      <c r="GM15" s="190">
        <v>1</v>
      </c>
      <c r="GN15" s="189">
        <v>0.6</v>
      </c>
      <c r="GO15" s="156">
        <v>10</v>
      </c>
      <c r="GP15" s="156"/>
      <c r="GQ15" s="156"/>
      <c r="GR15" s="156"/>
      <c r="GS15" s="156"/>
      <c r="GT15" s="156"/>
    </row>
    <row r="16" spans="1:202" ht="21.75">
      <c r="A16" s="152"/>
      <c r="B16" s="152"/>
      <c r="C16" s="153"/>
      <c r="D16" s="153"/>
      <c r="E16" s="154"/>
      <c r="F16" s="155"/>
      <c r="G16" s="156"/>
      <c r="H16" s="156"/>
      <c r="I16" s="156"/>
      <c r="J16" s="156"/>
      <c r="K16" s="157"/>
      <c r="L16" s="157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56"/>
      <c r="DR16" s="190"/>
      <c r="DS16" s="190"/>
      <c r="DT16" s="156"/>
      <c r="DU16" s="156"/>
      <c r="DV16" s="156"/>
      <c r="DW16" s="156"/>
      <c r="DX16" s="156"/>
      <c r="DY16" s="193">
        <v>17.16</v>
      </c>
      <c r="DZ16" s="156">
        <v>18.655</v>
      </c>
      <c r="EA16" s="193">
        <f>+DZ16-DY16</f>
        <v>1.495000000000001</v>
      </c>
      <c r="EB16" s="156"/>
      <c r="EC16" s="156"/>
      <c r="ED16" s="156">
        <v>11.371</v>
      </c>
      <c r="EE16" s="156">
        <v>16.594</v>
      </c>
      <c r="EF16" s="193">
        <f t="shared" si="7"/>
        <v>0.6852476798842955</v>
      </c>
      <c r="EG16" s="202">
        <v>10000</v>
      </c>
      <c r="EH16" s="201" t="s">
        <v>328</v>
      </c>
      <c r="EI16" s="189">
        <v>4</v>
      </c>
      <c r="EJ16" s="156">
        <v>2.25</v>
      </c>
      <c r="EK16" s="156">
        <v>0.018</v>
      </c>
      <c r="EL16" s="156"/>
      <c r="EM16" s="156">
        <v>0.08</v>
      </c>
      <c r="EN16" s="189">
        <v>3.2</v>
      </c>
      <c r="EO16" s="189">
        <f>2.65-EJ16</f>
        <v>0.3999999999999999</v>
      </c>
      <c r="EP16" s="156"/>
      <c r="EQ16" s="156"/>
      <c r="ER16" s="156"/>
      <c r="ES16" s="190" t="s">
        <v>320</v>
      </c>
      <c r="ET16" s="189">
        <v>7.5</v>
      </c>
      <c r="EU16" s="156"/>
      <c r="EV16" s="189">
        <v>3</v>
      </c>
      <c r="EW16" s="156">
        <v>50</v>
      </c>
      <c r="EX16" s="156">
        <v>30</v>
      </c>
      <c r="EY16" s="156"/>
      <c r="EZ16" s="156"/>
      <c r="FA16" s="190">
        <v>1.5</v>
      </c>
      <c r="FB16" s="190">
        <v>1.5</v>
      </c>
      <c r="FC16" s="156"/>
      <c r="FD16" s="156"/>
      <c r="FE16" s="156"/>
      <c r="FF16" s="156"/>
      <c r="FG16" s="156"/>
      <c r="FH16" s="156"/>
      <c r="FI16" s="156"/>
      <c r="FJ16" s="156"/>
      <c r="FK16" s="156"/>
      <c r="FL16" s="156"/>
      <c r="FM16" s="156"/>
      <c r="FN16" s="156"/>
      <c r="FO16" s="156"/>
      <c r="FP16" s="156"/>
      <c r="FQ16" s="156"/>
      <c r="FR16" s="156"/>
      <c r="FS16" s="156"/>
      <c r="FT16" s="156"/>
      <c r="FU16" s="156"/>
      <c r="FV16" s="156"/>
      <c r="FW16" s="156"/>
      <c r="FX16" s="156"/>
      <c r="FY16" s="156"/>
      <c r="FZ16" s="156"/>
      <c r="GA16" s="156"/>
      <c r="GB16" s="156"/>
      <c r="GC16" s="156"/>
      <c r="GD16" s="156"/>
      <c r="GE16" s="193"/>
      <c r="GF16" s="193">
        <v>3.235</v>
      </c>
      <c r="GG16" s="193"/>
      <c r="GH16" s="190"/>
      <c r="GI16" s="191"/>
      <c r="GJ16" s="190"/>
      <c r="GK16" s="195"/>
      <c r="GL16" s="195"/>
      <c r="GM16" s="190">
        <v>1</v>
      </c>
      <c r="GN16" s="189">
        <v>0.6</v>
      </c>
      <c r="GO16" s="156">
        <v>10</v>
      </c>
      <c r="GP16" s="156"/>
      <c r="GQ16" s="156"/>
      <c r="GR16" s="156"/>
      <c r="GS16" s="156"/>
      <c r="GT16" s="156"/>
    </row>
    <row r="17" spans="1:202" ht="21.75">
      <c r="A17" s="152"/>
      <c r="B17" s="152"/>
      <c r="C17" s="153"/>
      <c r="D17" s="153"/>
      <c r="E17" s="154"/>
      <c r="F17" s="155"/>
      <c r="G17" s="156"/>
      <c r="H17" s="156"/>
      <c r="I17" s="156"/>
      <c r="J17" s="156"/>
      <c r="K17" s="157"/>
      <c r="L17" s="157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DQ17" s="156"/>
      <c r="DR17" s="190"/>
      <c r="DS17" s="190"/>
      <c r="DT17" s="156"/>
      <c r="DU17" s="156"/>
      <c r="DV17" s="156"/>
      <c r="DW17" s="156"/>
      <c r="DX17" s="156"/>
      <c r="DY17" s="156">
        <v>18.655</v>
      </c>
      <c r="DZ17" s="193">
        <v>23.12</v>
      </c>
      <c r="EA17" s="193">
        <f>+DZ17-DY17</f>
        <v>4.465</v>
      </c>
      <c r="EB17" s="156"/>
      <c r="EC17" s="156"/>
      <c r="ED17" s="156">
        <v>10.963</v>
      </c>
      <c r="EE17" s="156">
        <v>12.534</v>
      </c>
      <c r="EF17" s="193">
        <f t="shared" si="7"/>
        <v>0.8746609222913674</v>
      </c>
      <c r="EG17" s="202">
        <v>10000</v>
      </c>
      <c r="EH17" s="201" t="s">
        <v>328</v>
      </c>
      <c r="EI17" s="189">
        <v>4</v>
      </c>
      <c r="EJ17" s="156">
        <v>1.85</v>
      </c>
      <c r="EK17" s="156">
        <v>0.018</v>
      </c>
      <c r="EL17" s="156"/>
      <c r="EM17" s="156">
        <v>0.08</v>
      </c>
      <c r="EN17" s="156">
        <v>2.75</v>
      </c>
      <c r="EO17" s="189">
        <f>2.2-EJ17</f>
        <v>0.3500000000000001</v>
      </c>
      <c r="EP17" s="156"/>
      <c r="EQ17" s="156"/>
      <c r="ER17" s="156"/>
      <c r="ES17" s="190" t="s">
        <v>320</v>
      </c>
      <c r="ET17" s="189">
        <v>7.5</v>
      </c>
      <c r="EU17" s="156"/>
      <c r="EV17" s="189">
        <v>3</v>
      </c>
      <c r="EW17" s="156">
        <v>50</v>
      </c>
      <c r="EX17" s="156">
        <v>30</v>
      </c>
      <c r="EY17" s="156"/>
      <c r="EZ17" s="156"/>
      <c r="FA17" s="190">
        <v>1.5</v>
      </c>
      <c r="FB17" s="190">
        <v>1.5</v>
      </c>
      <c r="FC17" s="156"/>
      <c r="FD17" s="156"/>
      <c r="FE17" s="156"/>
      <c r="FF17" s="156"/>
      <c r="FG17" s="156"/>
      <c r="FH17" s="156"/>
      <c r="FI17" s="156"/>
      <c r="FJ17" s="156"/>
      <c r="FK17" s="156"/>
      <c r="FL17" s="156"/>
      <c r="FM17" s="156"/>
      <c r="FN17" s="156"/>
      <c r="FO17" s="156"/>
      <c r="FP17" s="156"/>
      <c r="FQ17" s="156"/>
      <c r="FR17" s="156"/>
      <c r="FS17" s="156"/>
      <c r="FT17" s="156"/>
      <c r="FU17" s="156"/>
      <c r="FV17" s="156"/>
      <c r="FW17" s="156"/>
      <c r="FX17" s="156"/>
      <c r="FY17" s="156"/>
      <c r="FZ17" s="156"/>
      <c r="GA17" s="156"/>
      <c r="GB17" s="156"/>
      <c r="GC17" s="156"/>
      <c r="GD17" s="156"/>
      <c r="GE17" s="193"/>
      <c r="GF17" s="193">
        <v>3.414</v>
      </c>
      <c r="GG17" s="193"/>
      <c r="GH17" s="190"/>
      <c r="GI17" s="191"/>
      <c r="GJ17" s="190"/>
      <c r="GK17" s="195"/>
      <c r="GL17" s="195"/>
      <c r="GM17" s="190">
        <v>1</v>
      </c>
      <c r="GN17" s="189">
        <v>0.6</v>
      </c>
      <c r="GO17" s="156">
        <v>16</v>
      </c>
      <c r="GP17" s="156"/>
      <c r="GQ17" s="156"/>
      <c r="GR17" s="156"/>
      <c r="GS17" s="156"/>
      <c r="GT17" s="156"/>
    </row>
    <row r="18" spans="1:202" ht="21.75">
      <c r="A18" s="152"/>
      <c r="B18" s="152"/>
      <c r="C18" s="153"/>
      <c r="D18" s="153"/>
      <c r="E18" s="154"/>
      <c r="F18" s="155"/>
      <c r="G18" s="156"/>
      <c r="H18" s="156"/>
      <c r="I18" s="156"/>
      <c r="J18" s="156"/>
      <c r="K18" s="157"/>
      <c r="L18" s="157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90"/>
      <c r="DS18" s="190"/>
      <c r="DT18" s="156"/>
      <c r="DU18" s="156"/>
      <c r="DV18" s="156"/>
      <c r="DW18" s="156"/>
      <c r="DX18" s="156"/>
      <c r="DY18" s="193">
        <v>23.12</v>
      </c>
      <c r="DZ18" s="156">
        <v>25.102</v>
      </c>
      <c r="EA18" s="193">
        <f>+DZ18-DY18</f>
        <v>1.9819999999999993</v>
      </c>
      <c r="EB18" s="156"/>
      <c r="EC18" s="156"/>
      <c r="ED18" s="156">
        <v>5.378</v>
      </c>
      <c r="EE18" s="156">
        <v>8.834</v>
      </c>
      <c r="EF18" s="193">
        <f t="shared" si="7"/>
        <v>0.6087842426986643</v>
      </c>
      <c r="EG18" s="202">
        <v>10000</v>
      </c>
      <c r="EH18" s="201" t="s">
        <v>328</v>
      </c>
      <c r="EI18" s="189">
        <v>2</v>
      </c>
      <c r="EJ18" s="156">
        <v>1.85</v>
      </c>
      <c r="EK18" s="156">
        <v>0.018</v>
      </c>
      <c r="EL18" s="156"/>
      <c r="EM18" s="156">
        <v>0.08</v>
      </c>
      <c r="EN18" s="156">
        <v>2.75</v>
      </c>
      <c r="EO18" s="189">
        <f>2.2-EJ18</f>
        <v>0.3500000000000001</v>
      </c>
      <c r="EP18" s="156"/>
      <c r="EQ18" s="156"/>
      <c r="ER18" s="156"/>
      <c r="ES18" s="190" t="s">
        <v>320</v>
      </c>
      <c r="ET18" s="189">
        <v>7.5</v>
      </c>
      <c r="EU18" s="156"/>
      <c r="EV18" s="189">
        <v>3</v>
      </c>
      <c r="EW18" s="156">
        <v>50</v>
      </c>
      <c r="EX18" s="156">
        <v>30</v>
      </c>
      <c r="EY18" s="156"/>
      <c r="EZ18" s="156"/>
      <c r="FA18" s="190">
        <v>1.5</v>
      </c>
      <c r="FB18" s="190">
        <v>1.5</v>
      </c>
      <c r="FC18" s="156"/>
      <c r="FD18" s="156"/>
      <c r="FE18" s="156"/>
      <c r="FF18" s="156"/>
      <c r="FG18" s="156"/>
      <c r="FH18" s="156"/>
      <c r="FI18" s="156"/>
      <c r="FJ18" s="156"/>
      <c r="FK18" s="156"/>
      <c r="FL18" s="156"/>
      <c r="FM18" s="156"/>
      <c r="FN18" s="156"/>
      <c r="FO18" s="156"/>
      <c r="FP18" s="156"/>
      <c r="FQ18" s="156"/>
      <c r="FR18" s="156"/>
      <c r="FS18" s="156"/>
      <c r="FT18" s="156"/>
      <c r="FU18" s="156"/>
      <c r="FV18" s="156"/>
      <c r="FW18" s="156"/>
      <c r="FX18" s="156"/>
      <c r="FY18" s="156"/>
      <c r="FZ18" s="156"/>
      <c r="GA18" s="156"/>
      <c r="GB18" s="156"/>
      <c r="GC18" s="156"/>
      <c r="GD18" s="156"/>
      <c r="GE18" s="193"/>
      <c r="GF18" s="193">
        <v>3.447</v>
      </c>
      <c r="GG18" s="193"/>
      <c r="GH18" s="190"/>
      <c r="GI18" s="191"/>
      <c r="GJ18" s="190"/>
      <c r="GK18" s="195"/>
      <c r="GL18" s="195"/>
      <c r="GM18" s="190">
        <v>1</v>
      </c>
      <c r="GN18" s="189">
        <v>0.6</v>
      </c>
      <c r="GO18" s="156">
        <v>32</v>
      </c>
      <c r="GP18" s="156"/>
      <c r="GQ18" s="156"/>
      <c r="GR18" s="156"/>
      <c r="GS18" s="156"/>
      <c r="GT18" s="156"/>
    </row>
    <row r="19" spans="1:202" ht="21.75">
      <c r="A19" s="152"/>
      <c r="B19" s="152"/>
      <c r="C19" s="153"/>
      <c r="D19" s="153"/>
      <c r="E19" s="154"/>
      <c r="F19" s="155"/>
      <c r="G19" s="156"/>
      <c r="H19" s="156"/>
      <c r="I19" s="156"/>
      <c r="J19" s="156"/>
      <c r="K19" s="157"/>
      <c r="L19" s="157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6"/>
      <c r="DN19" s="156"/>
      <c r="DO19" s="156"/>
      <c r="DP19" s="156"/>
      <c r="DQ19" s="156"/>
      <c r="DR19" s="190"/>
      <c r="DS19" s="190"/>
      <c r="DT19" s="156"/>
      <c r="DU19" s="156"/>
      <c r="DV19" s="190" t="s">
        <v>279</v>
      </c>
      <c r="DW19" s="190" t="s">
        <v>277</v>
      </c>
      <c r="DX19" s="190" t="s">
        <v>278</v>
      </c>
      <c r="DY19" s="193">
        <v>0</v>
      </c>
      <c r="DZ19" s="193">
        <v>3.15</v>
      </c>
      <c r="EA19" s="193">
        <v>3.15</v>
      </c>
      <c r="EB19" s="190">
        <v>2548</v>
      </c>
      <c r="EC19" s="190" t="s">
        <v>268</v>
      </c>
      <c r="ED19" s="156">
        <v>3.429</v>
      </c>
      <c r="EE19" s="156">
        <v>6.704</v>
      </c>
      <c r="EF19" s="193">
        <v>0.511</v>
      </c>
      <c r="EG19" s="202">
        <v>10000</v>
      </c>
      <c r="EH19" s="201" t="s">
        <v>328</v>
      </c>
      <c r="EI19" s="189">
        <v>2</v>
      </c>
      <c r="EJ19" s="156">
        <v>1.55</v>
      </c>
      <c r="EK19" s="156">
        <v>0.018</v>
      </c>
      <c r="EL19" s="156">
        <v>0.883</v>
      </c>
      <c r="EM19" s="156">
        <v>0.07</v>
      </c>
      <c r="EN19" s="156">
        <v>2.25</v>
      </c>
      <c r="EO19" s="189">
        <f>1.8-EJ19</f>
        <v>0.25</v>
      </c>
      <c r="EP19" s="156"/>
      <c r="EQ19" s="156"/>
      <c r="ER19" s="156"/>
      <c r="ES19" s="190" t="s">
        <v>320</v>
      </c>
      <c r="ET19" s="189">
        <v>6</v>
      </c>
      <c r="EU19" s="190" t="s">
        <v>289</v>
      </c>
      <c r="EV19" s="189">
        <v>3</v>
      </c>
      <c r="EW19" s="156">
        <v>30</v>
      </c>
      <c r="EX19" s="156">
        <v>25</v>
      </c>
      <c r="EY19" s="190">
        <v>151.611</v>
      </c>
      <c r="EZ19" s="192"/>
      <c r="FA19" s="190">
        <v>1.5</v>
      </c>
      <c r="FB19" s="190">
        <v>1.5</v>
      </c>
      <c r="FC19" s="190">
        <v>1</v>
      </c>
      <c r="FD19" s="190">
        <v>2</v>
      </c>
      <c r="FE19" s="190">
        <v>2</v>
      </c>
      <c r="FF19" s="190" t="s">
        <v>268</v>
      </c>
      <c r="FG19" s="190" t="s">
        <v>268</v>
      </c>
      <c r="FH19" s="190" t="s">
        <v>268</v>
      </c>
      <c r="FI19" s="190" t="s">
        <v>268</v>
      </c>
      <c r="FJ19" s="190" t="s">
        <v>268</v>
      </c>
      <c r="FK19" s="190" t="s">
        <v>268</v>
      </c>
      <c r="FL19" s="190" t="s">
        <v>268</v>
      </c>
      <c r="FM19" s="190">
        <v>1</v>
      </c>
      <c r="FN19" s="190" t="s">
        <v>268</v>
      </c>
      <c r="FO19" s="190" t="s">
        <v>268</v>
      </c>
      <c r="FP19" s="190">
        <v>4</v>
      </c>
      <c r="FQ19" s="190" t="s">
        <v>268</v>
      </c>
      <c r="FR19" s="190">
        <v>27</v>
      </c>
      <c r="FS19" s="190">
        <v>1</v>
      </c>
      <c r="FT19" s="190" t="s">
        <v>268</v>
      </c>
      <c r="FU19" s="156"/>
      <c r="FV19" s="156"/>
      <c r="FW19" s="156"/>
      <c r="FX19" s="156"/>
      <c r="FY19" s="156"/>
      <c r="FZ19" s="156"/>
      <c r="GA19" s="156"/>
      <c r="GB19" s="156"/>
      <c r="GC19" s="156"/>
      <c r="GD19" s="156"/>
      <c r="GE19" s="193"/>
      <c r="GF19" s="193">
        <v>3.642</v>
      </c>
      <c r="GG19" s="193"/>
      <c r="GH19" s="190"/>
      <c r="GI19" s="191"/>
      <c r="GJ19" s="190"/>
      <c r="GK19" s="195"/>
      <c r="GL19" s="195"/>
      <c r="GM19" s="190">
        <v>1</v>
      </c>
      <c r="GN19" s="189">
        <v>0.6</v>
      </c>
      <c r="GO19" s="156">
        <v>10</v>
      </c>
      <c r="GP19" s="156"/>
      <c r="GQ19" s="156"/>
      <c r="GR19" s="156"/>
      <c r="GS19" s="156"/>
      <c r="GT19" s="156"/>
    </row>
    <row r="20" spans="1:202" ht="21.75">
      <c r="A20" s="152"/>
      <c r="B20" s="152"/>
      <c r="C20" s="153"/>
      <c r="D20" s="153"/>
      <c r="E20" s="154"/>
      <c r="F20" s="155"/>
      <c r="G20" s="156"/>
      <c r="H20" s="156"/>
      <c r="I20" s="156"/>
      <c r="J20" s="156"/>
      <c r="K20" s="157"/>
      <c r="L20" s="157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6"/>
      <c r="DE20" s="156"/>
      <c r="DF20" s="156"/>
      <c r="DG20" s="156"/>
      <c r="DH20" s="156"/>
      <c r="DI20" s="156"/>
      <c r="DJ20" s="156"/>
      <c r="DK20" s="156"/>
      <c r="DL20" s="156"/>
      <c r="DM20" s="156"/>
      <c r="DN20" s="156"/>
      <c r="DO20" s="156"/>
      <c r="DP20" s="156"/>
      <c r="DQ20" s="156"/>
      <c r="DR20" s="190"/>
      <c r="DS20" s="190"/>
      <c r="DT20" s="156"/>
      <c r="DU20" s="156"/>
      <c r="DV20" s="156"/>
      <c r="DW20" s="156"/>
      <c r="DX20" s="156"/>
      <c r="DY20" s="193">
        <v>3.15</v>
      </c>
      <c r="DZ20" s="156">
        <v>4.125</v>
      </c>
      <c r="EA20" s="156">
        <f aca="true" t="shared" si="8" ref="EA20:EA26">+DZ20-DY20</f>
        <v>0.9750000000000001</v>
      </c>
      <c r="EB20" s="156"/>
      <c r="EC20" s="156"/>
      <c r="ED20" s="156">
        <v>3.011</v>
      </c>
      <c r="EE20" s="156">
        <v>6.075</v>
      </c>
      <c r="EF20" s="193">
        <f t="shared" si="7"/>
        <v>0.49563786008230454</v>
      </c>
      <c r="EG20" s="202">
        <v>10000</v>
      </c>
      <c r="EH20" s="201" t="s">
        <v>328</v>
      </c>
      <c r="EI20" s="189">
        <v>1.8</v>
      </c>
      <c r="EJ20" s="189">
        <v>1.5</v>
      </c>
      <c r="EK20" s="156">
        <v>0.018</v>
      </c>
      <c r="EL20" s="156">
        <v>0.843</v>
      </c>
      <c r="EM20" s="156">
        <v>0.07</v>
      </c>
      <c r="EN20" s="156">
        <v>2.25</v>
      </c>
      <c r="EO20" s="189">
        <f>1.75-EJ20</f>
        <v>0.25</v>
      </c>
      <c r="EP20" s="156"/>
      <c r="EQ20" s="156"/>
      <c r="ER20" s="156"/>
      <c r="ES20" s="190" t="s">
        <v>320</v>
      </c>
      <c r="ET20" s="189">
        <v>6</v>
      </c>
      <c r="EU20" s="190" t="s">
        <v>289</v>
      </c>
      <c r="EV20" s="189">
        <v>3</v>
      </c>
      <c r="EW20" s="156">
        <v>30</v>
      </c>
      <c r="EX20" s="156">
        <v>25</v>
      </c>
      <c r="EY20" s="156"/>
      <c r="EZ20" s="156"/>
      <c r="FA20" s="190">
        <v>1.5</v>
      </c>
      <c r="FB20" s="190">
        <v>1.5</v>
      </c>
      <c r="FC20" s="156"/>
      <c r="FD20" s="156"/>
      <c r="FE20" s="156"/>
      <c r="FF20" s="156"/>
      <c r="FG20" s="156"/>
      <c r="FH20" s="156"/>
      <c r="FI20" s="156"/>
      <c r="FJ20" s="156"/>
      <c r="FK20" s="156"/>
      <c r="FL20" s="156"/>
      <c r="FM20" s="156"/>
      <c r="FN20" s="156"/>
      <c r="FO20" s="156"/>
      <c r="FP20" s="156"/>
      <c r="FQ20" s="156"/>
      <c r="FR20" s="156"/>
      <c r="FS20" s="156"/>
      <c r="FT20" s="156"/>
      <c r="FU20" s="156"/>
      <c r="FV20" s="156"/>
      <c r="FW20" s="156"/>
      <c r="FX20" s="156"/>
      <c r="FY20" s="156"/>
      <c r="FZ20" s="156"/>
      <c r="GA20" s="156"/>
      <c r="GB20" s="156"/>
      <c r="GC20" s="156"/>
      <c r="GD20" s="156"/>
      <c r="GE20" s="193"/>
      <c r="GF20" s="193">
        <v>4.09</v>
      </c>
      <c r="GG20" s="193"/>
      <c r="GH20" s="190"/>
      <c r="GI20" s="191"/>
      <c r="GJ20" s="190"/>
      <c r="GK20" s="195"/>
      <c r="GL20" s="195"/>
      <c r="GM20" s="190">
        <v>1</v>
      </c>
      <c r="GN20" s="189">
        <v>0.6</v>
      </c>
      <c r="GO20" s="156">
        <v>12</v>
      </c>
      <c r="GP20" s="156"/>
      <c r="GQ20" s="156"/>
      <c r="GR20" s="156"/>
      <c r="GS20" s="156"/>
      <c r="GT20" s="156"/>
    </row>
    <row r="21" spans="1:202" ht="21.75">
      <c r="A21" s="152"/>
      <c r="B21" s="152"/>
      <c r="C21" s="153"/>
      <c r="D21" s="153"/>
      <c r="E21" s="154"/>
      <c r="F21" s="155"/>
      <c r="G21" s="156"/>
      <c r="H21" s="156"/>
      <c r="I21" s="156"/>
      <c r="J21" s="156"/>
      <c r="K21" s="157"/>
      <c r="L21" s="157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6"/>
      <c r="DC21" s="156"/>
      <c r="DD21" s="156"/>
      <c r="DE21" s="156"/>
      <c r="DF21" s="156"/>
      <c r="DG21" s="156"/>
      <c r="DH21" s="156"/>
      <c r="DI21" s="156"/>
      <c r="DJ21" s="156"/>
      <c r="DK21" s="156"/>
      <c r="DL21" s="156"/>
      <c r="DM21" s="156"/>
      <c r="DN21" s="156"/>
      <c r="DO21" s="156"/>
      <c r="DP21" s="156"/>
      <c r="DQ21" s="156"/>
      <c r="DR21" s="190"/>
      <c r="DS21" s="190"/>
      <c r="DT21" s="156"/>
      <c r="DU21" s="156"/>
      <c r="DV21" s="156"/>
      <c r="DW21" s="156"/>
      <c r="DX21" s="156"/>
      <c r="DY21" s="156">
        <v>4.125</v>
      </c>
      <c r="DZ21" s="193">
        <v>7.1</v>
      </c>
      <c r="EA21" s="156">
        <f t="shared" si="8"/>
        <v>2.9749999999999996</v>
      </c>
      <c r="EB21" s="156"/>
      <c r="EC21" s="156"/>
      <c r="ED21" s="156">
        <v>2.534</v>
      </c>
      <c r="EE21" s="156">
        <v>5.329</v>
      </c>
      <c r="EF21" s="193">
        <f t="shared" si="7"/>
        <v>0.4755113529742916</v>
      </c>
      <c r="EG21" s="202">
        <v>10000</v>
      </c>
      <c r="EH21" s="201" t="s">
        <v>328</v>
      </c>
      <c r="EI21" s="189">
        <v>1.5</v>
      </c>
      <c r="EJ21" s="156">
        <v>1.45</v>
      </c>
      <c r="EK21" s="156">
        <v>0.018</v>
      </c>
      <c r="EL21" s="156">
        <v>0.792</v>
      </c>
      <c r="EM21" s="156">
        <v>0.07</v>
      </c>
      <c r="EN21" s="156">
        <v>2.15</v>
      </c>
      <c r="EO21" s="189">
        <f>1.7-EJ21</f>
        <v>0.25</v>
      </c>
      <c r="EP21" s="156"/>
      <c r="EQ21" s="156"/>
      <c r="ER21" s="156"/>
      <c r="ES21" s="190" t="s">
        <v>320</v>
      </c>
      <c r="ET21" s="189">
        <v>6</v>
      </c>
      <c r="EU21" s="190" t="s">
        <v>289</v>
      </c>
      <c r="EV21" s="189">
        <v>3</v>
      </c>
      <c r="EW21" s="156">
        <v>30</v>
      </c>
      <c r="EX21" s="156">
        <v>25</v>
      </c>
      <c r="EY21" s="156"/>
      <c r="EZ21" s="156"/>
      <c r="FA21" s="190">
        <v>1.5</v>
      </c>
      <c r="FB21" s="190">
        <v>1.5</v>
      </c>
      <c r="FC21" s="156"/>
      <c r="FD21" s="156"/>
      <c r="FE21" s="156"/>
      <c r="FF21" s="156"/>
      <c r="FG21" s="156"/>
      <c r="FH21" s="156"/>
      <c r="FI21" s="156"/>
      <c r="FJ21" s="156"/>
      <c r="FK21" s="156"/>
      <c r="FL21" s="156"/>
      <c r="FM21" s="156"/>
      <c r="FN21" s="156"/>
      <c r="FO21" s="156"/>
      <c r="FP21" s="156"/>
      <c r="FQ21" s="156"/>
      <c r="FR21" s="156"/>
      <c r="FS21" s="156"/>
      <c r="FT21" s="156"/>
      <c r="FU21" s="156"/>
      <c r="FV21" s="156"/>
      <c r="FW21" s="156"/>
      <c r="FX21" s="156"/>
      <c r="FY21" s="156"/>
      <c r="FZ21" s="156"/>
      <c r="GA21" s="156"/>
      <c r="GB21" s="156"/>
      <c r="GC21" s="156"/>
      <c r="GD21" s="156"/>
      <c r="GE21" s="193"/>
      <c r="GF21" s="193">
        <v>4.262</v>
      </c>
      <c r="GG21" s="193"/>
      <c r="GH21" s="190"/>
      <c r="GI21" s="191"/>
      <c r="GJ21" s="190"/>
      <c r="GK21" s="195"/>
      <c r="GL21" s="195"/>
      <c r="GM21" s="190">
        <v>1</v>
      </c>
      <c r="GN21" s="189">
        <v>0.6</v>
      </c>
      <c r="GO21" s="156">
        <v>10</v>
      </c>
      <c r="GP21" s="156"/>
      <c r="GQ21" s="156"/>
      <c r="GR21" s="156"/>
      <c r="GS21" s="156"/>
      <c r="GT21" s="156"/>
    </row>
    <row r="22" spans="1:202" ht="21.75">
      <c r="A22" s="152"/>
      <c r="B22" s="152"/>
      <c r="C22" s="153"/>
      <c r="D22" s="153"/>
      <c r="E22" s="154"/>
      <c r="F22" s="155"/>
      <c r="G22" s="156"/>
      <c r="H22" s="156"/>
      <c r="I22" s="156"/>
      <c r="J22" s="156"/>
      <c r="K22" s="157"/>
      <c r="L22" s="157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6"/>
      <c r="DI22" s="156"/>
      <c r="DJ22" s="156"/>
      <c r="DK22" s="156"/>
      <c r="DL22" s="156"/>
      <c r="DM22" s="156"/>
      <c r="DN22" s="156"/>
      <c r="DO22" s="156"/>
      <c r="DP22" s="156"/>
      <c r="DQ22" s="156"/>
      <c r="DR22" s="190"/>
      <c r="DS22" s="190"/>
      <c r="DT22" s="156"/>
      <c r="DU22" s="156"/>
      <c r="DV22" s="156"/>
      <c r="DW22" s="156"/>
      <c r="DX22" s="156"/>
      <c r="DY22" s="193">
        <v>7.1</v>
      </c>
      <c r="DZ22" s="193">
        <v>9.11</v>
      </c>
      <c r="EA22" s="193">
        <f t="shared" si="8"/>
        <v>2.01</v>
      </c>
      <c r="EB22" s="156"/>
      <c r="EC22" s="156"/>
      <c r="ED22" s="156">
        <v>1.372</v>
      </c>
      <c r="EE22" s="156">
        <v>3.363</v>
      </c>
      <c r="EF22" s="193">
        <f t="shared" si="7"/>
        <v>0.40796907523044906</v>
      </c>
      <c r="EG22" s="202">
        <v>10000</v>
      </c>
      <c r="EH22" s="201" t="s">
        <v>328</v>
      </c>
      <c r="EI22" s="189">
        <v>1.2</v>
      </c>
      <c r="EJ22" s="156">
        <v>1.15</v>
      </c>
      <c r="EK22" s="156">
        <v>0.018</v>
      </c>
      <c r="EL22" s="156">
        <v>0.629</v>
      </c>
      <c r="EM22" s="156">
        <v>0.07</v>
      </c>
      <c r="EN22" s="156">
        <v>1.75</v>
      </c>
      <c r="EO22" s="189">
        <f>1.35-EJ22</f>
        <v>0.20000000000000018</v>
      </c>
      <c r="EP22" s="156"/>
      <c r="EQ22" s="156"/>
      <c r="ER22" s="156"/>
      <c r="ES22" s="190" t="s">
        <v>320</v>
      </c>
      <c r="ET22" s="189">
        <v>6</v>
      </c>
      <c r="EU22" s="190" t="s">
        <v>289</v>
      </c>
      <c r="EV22" s="189">
        <v>3</v>
      </c>
      <c r="EW22" s="156">
        <v>30</v>
      </c>
      <c r="EX22" s="156">
        <v>25</v>
      </c>
      <c r="EY22" s="156"/>
      <c r="EZ22" s="156"/>
      <c r="FA22" s="190">
        <v>1.5</v>
      </c>
      <c r="FB22" s="190">
        <v>1.5</v>
      </c>
      <c r="FC22" s="156"/>
      <c r="FD22" s="156"/>
      <c r="FE22" s="156"/>
      <c r="FF22" s="156"/>
      <c r="FG22" s="156"/>
      <c r="FH22" s="156"/>
      <c r="FI22" s="156"/>
      <c r="FJ22" s="156"/>
      <c r="FK22" s="156"/>
      <c r="FL22" s="156"/>
      <c r="FM22" s="156"/>
      <c r="FN22" s="156"/>
      <c r="FO22" s="156"/>
      <c r="FP22" s="156"/>
      <c r="FQ22" s="156"/>
      <c r="FR22" s="156"/>
      <c r="FS22" s="156"/>
      <c r="FT22" s="156"/>
      <c r="FU22" s="156"/>
      <c r="FV22" s="156"/>
      <c r="FW22" s="156"/>
      <c r="FX22" s="156"/>
      <c r="FY22" s="156"/>
      <c r="FZ22" s="156"/>
      <c r="GA22" s="156"/>
      <c r="GB22" s="156"/>
      <c r="GC22" s="156"/>
      <c r="GD22" s="156"/>
      <c r="GE22" s="193"/>
      <c r="GF22" s="193">
        <v>4.414</v>
      </c>
      <c r="GG22" s="193"/>
      <c r="GH22" s="190"/>
      <c r="GI22" s="191"/>
      <c r="GJ22" s="190"/>
      <c r="GK22" s="195"/>
      <c r="GL22" s="195"/>
      <c r="GM22" s="190">
        <v>1</v>
      </c>
      <c r="GN22" s="189">
        <v>0.6</v>
      </c>
      <c r="GO22" s="156">
        <v>11</v>
      </c>
      <c r="GP22" s="156"/>
      <c r="GQ22" s="156"/>
      <c r="GR22" s="156"/>
      <c r="GS22" s="156"/>
      <c r="GT22" s="156"/>
    </row>
    <row r="23" spans="1:202" ht="21.75">
      <c r="A23" s="152"/>
      <c r="B23" s="152"/>
      <c r="C23" s="153"/>
      <c r="D23" s="153"/>
      <c r="E23" s="154"/>
      <c r="F23" s="155"/>
      <c r="G23" s="156"/>
      <c r="H23" s="156"/>
      <c r="I23" s="156"/>
      <c r="J23" s="156"/>
      <c r="K23" s="157"/>
      <c r="L23" s="157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6"/>
      <c r="DE23" s="156"/>
      <c r="DF23" s="156"/>
      <c r="DG23" s="156"/>
      <c r="DH23" s="156"/>
      <c r="DI23" s="156"/>
      <c r="DJ23" s="156"/>
      <c r="DK23" s="156"/>
      <c r="DL23" s="156"/>
      <c r="DM23" s="156"/>
      <c r="DN23" s="156"/>
      <c r="DO23" s="156"/>
      <c r="DP23" s="156"/>
      <c r="DQ23" s="156"/>
      <c r="DR23" s="190"/>
      <c r="DS23" s="190"/>
      <c r="DT23" s="156"/>
      <c r="DU23" s="156"/>
      <c r="DV23" s="156"/>
      <c r="DW23" s="156"/>
      <c r="DX23" s="156"/>
      <c r="DY23" s="193">
        <v>9.11</v>
      </c>
      <c r="DZ23" s="156">
        <v>11.074</v>
      </c>
      <c r="EA23" s="193">
        <f t="shared" si="8"/>
        <v>1.9640000000000004</v>
      </c>
      <c r="EB23" s="156"/>
      <c r="EC23" s="156"/>
      <c r="ED23" s="156">
        <v>0.278</v>
      </c>
      <c r="EE23" s="193">
        <v>1.02</v>
      </c>
      <c r="EF23" s="193">
        <f t="shared" si="7"/>
        <v>0.27254901960784317</v>
      </c>
      <c r="EG23" s="202">
        <v>10000</v>
      </c>
      <c r="EH23" s="201" t="s">
        <v>328</v>
      </c>
      <c r="EI23" s="189">
        <v>0.8</v>
      </c>
      <c r="EJ23" s="189">
        <v>0.6</v>
      </c>
      <c r="EK23" s="156">
        <v>0.018</v>
      </c>
      <c r="EL23" s="156">
        <v>0.344</v>
      </c>
      <c r="EM23" s="156">
        <v>0.05</v>
      </c>
      <c r="EN23" s="156">
        <v>1.05</v>
      </c>
      <c r="EO23" s="189">
        <f>0.75-EJ23</f>
        <v>0.15000000000000002</v>
      </c>
      <c r="EP23" s="156"/>
      <c r="EQ23" s="156"/>
      <c r="ER23" s="156"/>
      <c r="ES23" s="190" t="s">
        <v>320</v>
      </c>
      <c r="ET23" s="189">
        <v>6</v>
      </c>
      <c r="EU23" s="190" t="s">
        <v>289</v>
      </c>
      <c r="EV23" s="189">
        <v>3</v>
      </c>
      <c r="EW23" s="156">
        <v>30</v>
      </c>
      <c r="EX23" s="156">
        <v>25</v>
      </c>
      <c r="EY23" s="156"/>
      <c r="EZ23" s="156"/>
      <c r="FA23" s="190">
        <v>1.5</v>
      </c>
      <c r="FB23" s="190">
        <v>1.5</v>
      </c>
      <c r="FC23" s="156"/>
      <c r="FD23" s="156"/>
      <c r="FE23" s="156"/>
      <c r="FF23" s="156"/>
      <c r="FG23" s="156"/>
      <c r="FH23" s="156"/>
      <c r="FI23" s="156"/>
      <c r="FJ23" s="156"/>
      <c r="FK23" s="156"/>
      <c r="FL23" s="156"/>
      <c r="FM23" s="156"/>
      <c r="FN23" s="156"/>
      <c r="FO23" s="156"/>
      <c r="FP23" s="156"/>
      <c r="FQ23" s="156"/>
      <c r="FR23" s="156"/>
      <c r="FS23" s="156"/>
      <c r="FT23" s="156"/>
      <c r="FU23" s="156"/>
      <c r="FV23" s="156"/>
      <c r="FW23" s="156"/>
      <c r="FX23" s="156"/>
      <c r="FY23" s="156"/>
      <c r="FZ23" s="156"/>
      <c r="GA23" s="156"/>
      <c r="GB23" s="156"/>
      <c r="GC23" s="156"/>
      <c r="GD23" s="156"/>
      <c r="GE23" s="193"/>
      <c r="GF23" s="193">
        <v>4.717</v>
      </c>
      <c r="GG23" s="193"/>
      <c r="GH23" s="190"/>
      <c r="GI23" s="191"/>
      <c r="GJ23" s="190"/>
      <c r="GK23" s="195"/>
      <c r="GL23" s="195"/>
      <c r="GM23" s="190">
        <v>1</v>
      </c>
      <c r="GN23" s="189">
        <v>0.6</v>
      </c>
      <c r="GO23" s="156">
        <v>10</v>
      </c>
      <c r="GP23" s="156"/>
      <c r="GQ23" s="156"/>
      <c r="GR23" s="156"/>
      <c r="GS23" s="156"/>
      <c r="GT23" s="156"/>
    </row>
    <row r="24" spans="1:202" ht="21.75">
      <c r="A24" s="152"/>
      <c r="B24" s="152"/>
      <c r="C24" s="153"/>
      <c r="D24" s="153"/>
      <c r="E24" s="154"/>
      <c r="F24" s="155"/>
      <c r="G24" s="156"/>
      <c r="H24" s="156"/>
      <c r="I24" s="156"/>
      <c r="J24" s="156"/>
      <c r="K24" s="157"/>
      <c r="L24" s="157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6"/>
      <c r="DE24" s="156"/>
      <c r="DF24" s="156"/>
      <c r="DG24" s="156"/>
      <c r="DH24" s="156"/>
      <c r="DI24" s="156"/>
      <c r="DJ24" s="156"/>
      <c r="DK24" s="156"/>
      <c r="DL24" s="156"/>
      <c r="DM24" s="156"/>
      <c r="DN24" s="156"/>
      <c r="DO24" s="156"/>
      <c r="DP24" s="156"/>
      <c r="DQ24" s="156"/>
      <c r="DR24" s="190"/>
      <c r="DS24" s="190"/>
      <c r="DT24" s="156"/>
      <c r="DU24" s="156"/>
      <c r="DV24" s="190" t="s">
        <v>294</v>
      </c>
      <c r="DW24" s="190" t="s">
        <v>268</v>
      </c>
      <c r="DX24" s="190" t="s">
        <v>268</v>
      </c>
      <c r="DY24" s="192" t="s">
        <v>268</v>
      </c>
      <c r="DZ24" s="190" t="s">
        <v>268</v>
      </c>
      <c r="EA24" s="192" t="s">
        <v>268</v>
      </c>
      <c r="EB24" s="190" t="s">
        <v>268</v>
      </c>
      <c r="EC24" s="190" t="s">
        <v>268</v>
      </c>
      <c r="ED24" s="156">
        <v>0.738</v>
      </c>
      <c r="EE24" s="190" t="s">
        <v>268</v>
      </c>
      <c r="EF24" s="190" t="s">
        <v>268</v>
      </c>
      <c r="EG24" s="190" t="s">
        <v>268</v>
      </c>
      <c r="EH24" s="190" t="s">
        <v>268</v>
      </c>
      <c r="EI24" s="190" t="s">
        <v>268</v>
      </c>
      <c r="EJ24" s="190" t="s">
        <v>268</v>
      </c>
      <c r="EK24" s="190" t="s">
        <v>268</v>
      </c>
      <c r="EL24" s="190" t="s">
        <v>268</v>
      </c>
      <c r="EM24" s="190" t="s">
        <v>268</v>
      </c>
      <c r="EN24" s="190" t="s">
        <v>268</v>
      </c>
      <c r="EO24" s="190" t="s">
        <v>268</v>
      </c>
      <c r="EP24" s="190" t="s">
        <v>268</v>
      </c>
      <c r="EQ24" s="190" t="s">
        <v>268</v>
      </c>
      <c r="ER24" s="190" t="s">
        <v>268</v>
      </c>
      <c r="ES24" s="190" t="s">
        <v>268</v>
      </c>
      <c r="ET24" s="190" t="s">
        <v>268</v>
      </c>
      <c r="EU24" s="190" t="s">
        <v>268</v>
      </c>
      <c r="EV24" s="190" t="s">
        <v>268</v>
      </c>
      <c r="EW24" s="190" t="s">
        <v>268</v>
      </c>
      <c r="EX24" s="190" t="s">
        <v>268</v>
      </c>
      <c r="EY24" s="190" t="s">
        <v>268</v>
      </c>
      <c r="EZ24" s="190" t="s">
        <v>268</v>
      </c>
      <c r="FA24" s="190" t="s">
        <v>268</v>
      </c>
      <c r="FB24" s="190" t="s">
        <v>268</v>
      </c>
      <c r="FC24" s="190">
        <v>1</v>
      </c>
      <c r="FD24" s="156"/>
      <c r="FE24" s="190" t="s">
        <v>268</v>
      </c>
      <c r="FF24" s="190" t="s">
        <v>268</v>
      </c>
      <c r="FG24" s="190" t="s">
        <v>268</v>
      </c>
      <c r="FH24" s="190" t="s">
        <v>268</v>
      </c>
      <c r="FI24" s="190" t="s">
        <v>268</v>
      </c>
      <c r="FJ24" s="190" t="s">
        <v>268</v>
      </c>
      <c r="FK24" s="190" t="s">
        <v>268</v>
      </c>
      <c r="FL24" s="190" t="s">
        <v>268</v>
      </c>
      <c r="FM24" s="190" t="s">
        <v>268</v>
      </c>
      <c r="FN24" s="190" t="s">
        <v>268</v>
      </c>
      <c r="FO24" s="190" t="s">
        <v>268</v>
      </c>
      <c r="FP24" s="190" t="s">
        <v>268</v>
      </c>
      <c r="FQ24" s="190" t="s">
        <v>268</v>
      </c>
      <c r="FR24" s="190" t="s">
        <v>268</v>
      </c>
      <c r="FS24" s="190" t="s">
        <v>268</v>
      </c>
      <c r="FT24" s="190" t="s">
        <v>268</v>
      </c>
      <c r="FU24" s="156"/>
      <c r="FV24" s="156"/>
      <c r="FW24" s="156"/>
      <c r="FX24" s="156"/>
      <c r="FY24" s="156"/>
      <c r="FZ24" s="156"/>
      <c r="GA24" s="156"/>
      <c r="GB24" s="156"/>
      <c r="GC24" s="156"/>
      <c r="GD24" s="156"/>
      <c r="GE24" s="193"/>
      <c r="GF24" s="193"/>
      <c r="GG24" s="193"/>
      <c r="GH24" s="190"/>
      <c r="GI24" s="191"/>
      <c r="GJ24" s="190"/>
      <c r="GK24" s="195"/>
      <c r="GL24" s="195"/>
      <c r="GM24" s="190"/>
      <c r="GN24" s="189"/>
      <c r="GO24" s="156"/>
      <c r="GP24" s="156"/>
      <c r="GQ24" s="156"/>
      <c r="GR24" s="156"/>
      <c r="GS24" s="156"/>
      <c r="GT24" s="156"/>
    </row>
    <row r="25" spans="1:202" ht="21.75">
      <c r="A25" s="152"/>
      <c r="B25" s="152"/>
      <c r="C25" s="153"/>
      <c r="D25" s="153"/>
      <c r="E25" s="154"/>
      <c r="F25" s="155"/>
      <c r="G25" s="156"/>
      <c r="H25" s="156"/>
      <c r="I25" s="156"/>
      <c r="J25" s="156"/>
      <c r="K25" s="157"/>
      <c r="L25" s="157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6"/>
      <c r="CW25" s="156"/>
      <c r="CX25" s="156"/>
      <c r="CY25" s="156"/>
      <c r="CZ25" s="156"/>
      <c r="DA25" s="156"/>
      <c r="DB25" s="156"/>
      <c r="DC25" s="156"/>
      <c r="DD25" s="156"/>
      <c r="DE25" s="156"/>
      <c r="DF25" s="156"/>
      <c r="DG25" s="156"/>
      <c r="DH25" s="156"/>
      <c r="DI25" s="156"/>
      <c r="DJ25" s="156"/>
      <c r="DK25" s="156"/>
      <c r="DL25" s="156"/>
      <c r="DM25" s="156"/>
      <c r="DN25" s="156"/>
      <c r="DO25" s="156"/>
      <c r="DP25" s="156"/>
      <c r="DQ25" s="156"/>
      <c r="DR25" s="190"/>
      <c r="DS25" s="190"/>
      <c r="DT25" s="156"/>
      <c r="DU25" s="156"/>
      <c r="DV25" s="190" t="s">
        <v>290</v>
      </c>
      <c r="DW25" s="190" t="s">
        <v>277</v>
      </c>
      <c r="DX25" s="190" t="s">
        <v>278</v>
      </c>
      <c r="DY25" s="193">
        <v>0</v>
      </c>
      <c r="DZ25" s="193">
        <v>1.62</v>
      </c>
      <c r="EA25" s="156">
        <f t="shared" si="8"/>
        <v>1.62</v>
      </c>
      <c r="EB25" s="190">
        <v>2548</v>
      </c>
      <c r="EC25" s="190" t="s">
        <v>268</v>
      </c>
      <c r="ED25" s="156">
        <v>0.577</v>
      </c>
      <c r="EE25" s="193">
        <v>1.76</v>
      </c>
      <c r="EF25" s="193">
        <f aca="true" t="shared" si="9" ref="EF25:EF44">+ED25/EE25</f>
        <v>0.32784090909090907</v>
      </c>
      <c r="EG25" s="202">
        <v>10000</v>
      </c>
      <c r="EH25" s="201" t="s">
        <v>328</v>
      </c>
      <c r="EI25" s="189">
        <v>1</v>
      </c>
      <c r="EJ25" s="189">
        <v>0.8</v>
      </c>
      <c r="EK25" s="156">
        <v>0.018</v>
      </c>
      <c r="EL25" s="156"/>
      <c r="EM25" s="156">
        <v>0.06</v>
      </c>
      <c r="EN25" s="156">
        <v>1.25</v>
      </c>
      <c r="EO25" s="189">
        <v>0.1</v>
      </c>
      <c r="EP25" s="156"/>
      <c r="EQ25" s="156"/>
      <c r="ER25" s="156"/>
      <c r="ES25" s="190" t="s">
        <v>289</v>
      </c>
      <c r="ET25" s="189">
        <v>3</v>
      </c>
      <c r="EU25" s="190" t="s">
        <v>289</v>
      </c>
      <c r="EV25" s="189">
        <v>3</v>
      </c>
      <c r="EW25" s="156"/>
      <c r="EX25" s="156"/>
      <c r="EY25" s="156"/>
      <c r="EZ25" s="156"/>
      <c r="FA25" s="190">
        <v>1.5</v>
      </c>
      <c r="FB25" s="190">
        <v>1.5</v>
      </c>
      <c r="FC25" s="190">
        <v>1</v>
      </c>
      <c r="FD25" s="190" t="s">
        <v>268</v>
      </c>
      <c r="FE25" s="190" t="s">
        <v>268</v>
      </c>
      <c r="FF25" s="190" t="s">
        <v>268</v>
      </c>
      <c r="FG25" s="190" t="s">
        <v>268</v>
      </c>
      <c r="FH25" s="190" t="s">
        <v>268</v>
      </c>
      <c r="FI25" s="190" t="s">
        <v>268</v>
      </c>
      <c r="FJ25" s="190" t="s">
        <v>268</v>
      </c>
      <c r="FK25" s="190" t="s">
        <v>268</v>
      </c>
      <c r="FL25" s="190" t="s">
        <v>268</v>
      </c>
      <c r="FM25" s="190" t="s">
        <v>268</v>
      </c>
      <c r="FN25" s="190" t="s">
        <v>268</v>
      </c>
      <c r="FO25" s="190" t="s">
        <v>268</v>
      </c>
      <c r="FP25" s="190" t="s">
        <v>268</v>
      </c>
      <c r="FQ25" s="190" t="s">
        <v>268</v>
      </c>
      <c r="FR25" s="190">
        <v>6</v>
      </c>
      <c r="FS25" s="190">
        <v>1</v>
      </c>
      <c r="FT25" s="190" t="s">
        <v>268</v>
      </c>
      <c r="FU25" s="156"/>
      <c r="FV25" s="156"/>
      <c r="FW25" s="156"/>
      <c r="FX25" s="156"/>
      <c r="FY25" s="156"/>
      <c r="FZ25" s="156"/>
      <c r="GA25" s="156"/>
      <c r="GB25" s="156"/>
      <c r="GC25" s="156"/>
      <c r="GD25" s="156"/>
      <c r="GE25" s="193"/>
      <c r="GF25" s="193">
        <v>5.09</v>
      </c>
      <c r="GG25" s="193"/>
      <c r="GH25" s="190"/>
      <c r="GI25" s="191"/>
      <c r="GJ25" s="190"/>
      <c r="GK25" s="195"/>
      <c r="GL25" s="195"/>
      <c r="GM25" s="190">
        <v>1</v>
      </c>
      <c r="GN25" s="189">
        <v>0.8</v>
      </c>
      <c r="GO25" s="156">
        <v>15</v>
      </c>
      <c r="GP25" s="156"/>
      <c r="GQ25" s="156"/>
      <c r="GR25" s="156"/>
      <c r="GS25" s="156"/>
      <c r="GT25" s="156"/>
    </row>
    <row r="26" spans="1:202" ht="21.75">
      <c r="A26" s="152"/>
      <c r="B26" s="152"/>
      <c r="C26" s="153"/>
      <c r="D26" s="153"/>
      <c r="E26" s="154"/>
      <c r="F26" s="155"/>
      <c r="G26" s="156"/>
      <c r="H26" s="156"/>
      <c r="I26" s="156"/>
      <c r="J26" s="156"/>
      <c r="K26" s="157"/>
      <c r="L26" s="157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6"/>
      <c r="CW26" s="156"/>
      <c r="CX26" s="156"/>
      <c r="CY26" s="156"/>
      <c r="CZ26" s="156"/>
      <c r="DA26" s="156"/>
      <c r="DB26" s="156"/>
      <c r="DC26" s="156"/>
      <c r="DD26" s="156"/>
      <c r="DE26" s="156"/>
      <c r="DF26" s="156"/>
      <c r="DG26" s="156"/>
      <c r="DH26" s="156"/>
      <c r="DI26" s="156"/>
      <c r="DJ26" s="156"/>
      <c r="DK26" s="156"/>
      <c r="DL26" s="156"/>
      <c r="DM26" s="156"/>
      <c r="DN26" s="156"/>
      <c r="DO26" s="156"/>
      <c r="DP26" s="156"/>
      <c r="DQ26" s="156"/>
      <c r="DR26" s="190"/>
      <c r="DS26" s="190"/>
      <c r="DT26" s="156"/>
      <c r="DU26" s="156"/>
      <c r="DV26" s="156"/>
      <c r="DW26" s="156"/>
      <c r="DX26" s="156"/>
      <c r="DY26" s="193">
        <v>1.62</v>
      </c>
      <c r="DZ26" s="193">
        <v>2.61</v>
      </c>
      <c r="EA26" s="156">
        <f t="shared" si="8"/>
        <v>0.9899999999999998</v>
      </c>
      <c r="EB26" s="156"/>
      <c r="EC26" s="156"/>
      <c r="ED26" s="156">
        <v>0.329</v>
      </c>
      <c r="EE26" s="156">
        <v>1.153</v>
      </c>
      <c r="EF26" s="193">
        <f t="shared" si="9"/>
        <v>0.28534258456201217</v>
      </c>
      <c r="EG26" s="202">
        <v>10000</v>
      </c>
      <c r="EH26" s="201" t="s">
        <v>328</v>
      </c>
      <c r="EI26" s="189">
        <v>0.8</v>
      </c>
      <c r="EJ26" s="156">
        <v>0.65</v>
      </c>
      <c r="EK26" s="156">
        <v>0.018</v>
      </c>
      <c r="EL26" s="156"/>
      <c r="EM26" s="156">
        <v>0.06</v>
      </c>
      <c r="EN26" s="189">
        <v>1.1</v>
      </c>
      <c r="EO26" s="189">
        <v>0.15</v>
      </c>
      <c r="EP26" s="156"/>
      <c r="EQ26" s="156"/>
      <c r="ER26" s="156"/>
      <c r="ES26" s="190" t="s">
        <v>289</v>
      </c>
      <c r="ET26" s="189">
        <v>3</v>
      </c>
      <c r="EU26" s="190" t="s">
        <v>289</v>
      </c>
      <c r="EV26" s="189">
        <v>3</v>
      </c>
      <c r="EW26" s="156"/>
      <c r="EX26" s="156"/>
      <c r="EY26" s="156"/>
      <c r="EZ26" s="156"/>
      <c r="FA26" s="190">
        <v>1.5</v>
      </c>
      <c r="FB26" s="190">
        <v>1.5</v>
      </c>
      <c r="FC26" s="156"/>
      <c r="FD26" s="156"/>
      <c r="FE26" s="156"/>
      <c r="FF26" s="156"/>
      <c r="FG26" s="156"/>
      <c r="FH26" s="156"/>
      <c r="FI26" s="156"/>
      <c r="FJ26" s="156"/>
      <c r="FK26" s="156"/>
      <c r="FL26" s="156"/>
      <c r="FM26" s="156"/>
      <c r="FN26" s="156"/>
      <c r="FO26" s="156"/>
      <c r="FP26" s="156"/>
      <c r="FQ26" s="156"/>
      <c r="FR26" s="156"/>
      <c r="FS26" s="156"/>
      <c r="FT26" s="156"/>
      <c r="FU26" s="156"/>
      <c r="FV26" s="156"/>
      <c r="FW26" s="156"/>
      <c r="FX26" s="156"/>
      <c r="FY26" s="156"/>
      <c r="FZ26" s="156"/>
      <c r="GA26" s="156"/>
      <c r="GB26" s="156"/>
      <c r="GC26" s="156"/>
      <c r="GD26" s="156"/>
      <c r="GE26" s="193"/>
      <c r="GF26" s="193">
        <v>5.1</v>
      </c>
      <c r="GG26" s="193"/>
      <c r="GH26" s="190"/>
      <c r="GI26" s="191"/>
      <c r="GJ26" s="190"/>
      <c r="GK26" s="195"/>
      <c r="GL26" s="195"/>
      <c r="GM26" s="190">
        <v>1</v>
      </c>
      <c r="GN26" s="189">
        <v>0.8</v>
      </c>
      <c r="GO26" s="156">
        <v>10</v>
      </c>
      <c r="GP26" s="156"/>
      <c r="GQ26" s="156"/>
      <c r="GR26" s="156"/>
      <c r="GS26" s="156"/>
      <c r="GT26" s="156"/>
    </row>
    <row r="27" spans="1:202" ht="21.75">
      <c r="A27" s="152"/>
      <c r="B27" s="152"/>
      <c r="C27" s="153"/>
      <c r="D27" s="153"/>
      <c r="E27" s="154"/>
      <c r="F27" s="155"/>
      <c r="G27" s="156"/>
      <c r="H27" s="156"/>
      <c r="I27" s="156"/>
      <c r="J27" s="156"/>
      <c r="K27" s="157"/>
      <c r="L27" s="157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6"/>
      <c r="CW27" s="156"/>
      <c r="CX27" s="156"/>
      <c r="CY27" s="156"/>
      <c r="CZ27" s="156"/>
      <c r="DA27" s="156"/>
      <c r="DB27" s="156"/>
      <c r="DC27" s="156"/>
      <c r="DD27" s="156"/>
      <c r="DE27" s="156"/>
      <c r="DF27" s="156"/>
      <c r="DG27" s="156"/>
      <c r="DH27" s="156"/>
      <c r="DI27" s="156"/>
      <c r="DJ27" s="156"/>
      <c r="DK27" s="156"/>
      <c r="DL27" s="156"/>
      <c r="DM27" s="156"/>
      <c r="DN27" s="156"/>
      <c r="DO27" s="156"/>
      <c r="DP27" s="156"/>
      <c r="DQ27" s="156"/>
      <c r="DR27" s="190"/>
      <c r="DS27" s="190"/>
      <c r="DT27" s="156"/>
      <c r="DU27" s="156"/>
      <c r="DV27" s="190" t="s">
        <v>291</v>
      </c>
      <c r="DW27" s="190" t="s">
        <v>277</v>
      </c>
      <c r="DX27" s="190" t="s">
        <v>278</v>
      </c>
      <c r="DY27" s="193">
        <v>0</v>
      </c>
      <c r="DZ27" s="156">
        <v>1.295</v>
      </c>
      <c r="EA27" s="156">
        <v>1.295</v>
      </c>
      <c r="EB27" s="190">
        <v>2548</v>
      </c>
      <c r="EC27" s="190" t="s">
        <v>268</v>
      </c>
      <c r="ED27" s="156">
        <v>0.577</v>
      </c>
      <c r="EE27" s="193">
        <v>1.76</v>
      </c>
      <c r="EF27" s="193">
        <f t="shared" si="9"/>
        <v>0.32784090909090907</v>
      </c>
      <c r="EG27" s="202">
        <v>10000</v>
      </c>
      <c r="EH27" s="201" t="s">
        <v>328</v>
      </c>
      <c r="EI27" s="189">
        <v>1</v>
      </c>
      <c r="EJ27" s="189">
        <v>0.8</v>
      </c>
      <c r="EK27" s="156">
        <v>0.018</v>
      </c>
      <c r="EL27" s="156">
        <v>0.453</v>
      </c>
      <c r="EM27" s="156">
        <v>0.06</v>
      </c>
      <c r="EN27" s="156">
        <v>1.25</v>
      </c>
      <c r="EO27" s="189">
        <v>0.15</v>
      </c>
      <c r="EP27" s="156"/>
      <c r="EQ27" s="156"/>
      <c r="ER27" s="156"/>
      <c r="ES27" s="190"/>
      <c r="ET27" s="189">
        <v>2</v>
      </c>
      <c r="EU27" s="190"/>
      <c r="EV27" s="189" t="s">
        <v>268</v>
      </c>
      <c r="EW27" s="156"/>
      <c r="EX27" s="156"/>
      <c r="EY27" s="190">
        <v>150.277</v>
      </c>
      <c r="EZ27" s="190"/>
      <c r="FA27" s="190">
        <v>1.5</v>
      </c>
      <c r="FB27" s="190">
        <v>1.5</v>
      </c>
      <c r="FC27" s="190">
        <v>1</v>
      </c>
      <c r="FD27" s="190" t="s">
        <v>268</v>
      </c>
      <c r="FE27" s="190" t="s">
        <v>268</v>
      </c>
      <c r="FF27" s="190" t="s">
        <v>268</v>
      </c>
      <c r="FG27" s="190" t="s">
        <v>268</v>
      </c>
      <c r="FH27" s="190" t="s">
        <v>268</v>
      </c>
      <c r="FI27" s="190" t="s">
        <v>268</v>
      </c>
      <c r="FJ27" s="190" t="s">
        <v>268</v>
      </c>
      <c r="FK27" s="190" t="s">
        <v>268</v>
      </c>
      <c r="FL27" s="190" t="s">
        <v>268</v>
      </c>
      <c r="FM27" s="190" t="s">
        <v>268</v>
      </c>
      <c r="FN27" s="190" t="s">
        <v>268</v>
      </c>
      <c r="FO27" s="190" t="s">
        <v>268</v>
      </c>
      <c r="FP27" s="190" t="s">
        <v>268</v>
      </c>
      <c r="FQ27" s="190" t="s">
        <v>268</v>
      </c>
      <c r="FR27" s="190">
        <v>7</v>
      </c>
      <c r="FS27" s="190">
        <v>1</v>
      </c>
      <c r="FT27" s="190" t="s">
        <v>268</v>
      </c>
      <c r="FU27" s="156"/>
      <c r="FV27" s="156"/>
      <c r="FW27" s="156"/>
      <c r="FX27" s="156"/>
      <c r="FY27" s="156"/>
      <c r="FZ27" s="156"/>
      <c r="GA27" s="156"/>
      <c r="GB27" s="156"/>
      <c r="GC27" s="156"/>
      <c r="GD27" s="156"/>
      <c r="GE27" s="193"/>
      <c r="GF27" s="193">
        <v>6.373</v>
      </c>
      <c r="GG27" s="193"/>
      <c r="GH27" s="190"/>
      <c r="GI27" s="191"/>
      <c r="GJ27" s="190"/>
      <c r="GK27" s="195"/>
      <c r="GL27" s="195"/>
      <c r="GM27" s="190">
        <v>1</v>
      </c>
      <c r="GN27" s="189">
        <v>0.6</v>
      </c>
      <c r="GO27" s="156">
        <v>10</v>
      </c>
      <c r="GP27" s="156"/>
      <c r="GQ27" s="156"/>
      <c r="GR27" s="156"/>
      <c r="GS27" s="156"/>
      <c r="GT27" s="156"/>
    </row>
    <row r="28" spans="1:202" ht="21.75">
      <c r="A28" s="152"/>
      <c r="B28" s="152"/>
      <c r="C28" s="153"/>
      <c r="D28" s="153"/>
      <c r="E28" s="154"/>
      <c r="F28" s="155"/>
      <c r="G28" s="156"/>
      <c r="H28" s="156"/>
      <c r="I28" s="156"/>
      <c r="J28" s="156"/>
      <c r="K28" s="157"/>
      <c r="L28" s="157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56"/>
      <c r="DE28" s="156"/>
      <c r="DF28" s="156"/>
      <c r="DG28" s="156"/>
      <c r="DH28" s="156"/>
      <c r="DI28" s="156"/>
      <c r="DJ28" s="156"/>
      <c r="DK28" s="156"/>
      <c r="DL28" s="156"/>
      <c r="DM28" s="156"/>
      <c r="DN28" s="156"/>
      <c r="DO28" s="156"/>
      <c r="DP28" s="156"/>
      <c r="DQ28" s="156"/>
      <c r="DR28" s="190"/>
      <c r="DS28" s="190"/>
      <c r="DT28" s="156"/>
      <c r="DU28" s="156"/>
      <c r="DV28" s="190"/>
      <c r="DW28" s="190"/>
      <c r="DX28" s="190"/>
      <c r="DY28" s="156">
        <v>1.295</v>
      </c>
      <c r="DZ28" s="193">
        <v>2.39</v>
      </c>
      <c r="EA28" s="193">
        <f>+DZ28-DY28</f>
        <v>1.0950000000000002</v>
      </c>
      <c r="EB28" s="156"/>
      <c r="EC28" s="156"/>
      <c r="ED28" s="156">
        <v>0.329</v>
      </c>
      <c r="EE28" s="156">
        <v>1.154</v>
      </c>
      <c r="EF28" s="193">
        <f t="shared" si="9"/>
        <v>0.28509532062391685</v>
      </c>
      <c r="EG28" s="202">
        <v>10000</v>
      </c>
      <c r="EH28" s="201" t="s">
        <v>328</v>
      </c>
      <c r="EI28" s="189">
        <v>0.8</v>
      </c>
      <c r="EJ28" s="156">
        <v>0.65</v>
      </c>
      <c r="EK28" s="156">
        <v>0.018</v>
      </c>
      <c r="EL28" s="156">
        <v>0.367</v>
      </c>
      <c r="EM28" s="156">
        <v>0.06</v>
      </c>
      <c r="EN28" s="189">
        <v>1.1</v>
      </c>
      <c r="EO28" s="189">
        <v>0.15</v>
      </c>
      <c r="EP28" s="156"/>
      <c r="EQ28" s="156"/>
      <c r="ER28" s="156"/>
      <c r="ES28" s="190"/>
      <c r="ET28" s="189">
        <v>2</v>
      </c>
      <c r="EU28" s="190"/>
      <c r="EV28" s="189" t="s">
        <v>268</v>
      </c>
      <c r="EW28" s="156"/>
      <c r="EX28" s="156"/>
      <c r="EY28" s="156"/>
      <c r="EZ28" s="156"/>
      <c r="FA28" s="190">
        <v>1.5</v>
      </c>
      <c r="FB28" s="190">
        <v>1.5</v>
      </c>
      <c r="FC28" s="156"/>
      <c r="FD28" s="156"/>
      <c r="FE28" s="156"/>
      <c r="FF28" s="156"/>
      <c r="FG28" s="156"/>
      <c r="FH28" s="156"/>
      <c r="FI28" s="156"/>
      <c r="FJ28" s="156"/>
      <c r="FK28" s="156"/>
      <c r="FL28" s="156"/>
      <c r="FM28" s="156"/>
      <c r="FN28" s="156"/>
      <c r="FO28" s="156"/>
      <c r="FP28" s="156"/>
      <c r="FQ28" s="156"/>
      <c r="FR28" s="156"/>
      <c r="FS28" s="156"/>
      <c r="FT28" s="156"/>
      <c r="FU28" s="156"/>
      <c r="FV28" s="156"/>
      <c r="FW28" s="156"/>
      <c r="FX28" s="156"/>
      <c r="FY28" s="156"/>
      <c r="FZ28" s="156"/>
      <c r="GA28" s="156"/>
      <c r="GB28" s="156"/>
      <c r="GC28" s="156"/>
      <c r="GD28" s="156"/>
      <c r="GE28" s="193"/>
      <c r="GF28" s="193">
        <v>6.968</v>
      </c>
      <c r="GG28" s="193"/>
      <c r="GH28" s="190"/>
      <c r="GI28" s="191"/>
      <c r="GJ28" s="190"/>
      <c r="GK28" s="195"/>
      <c r="GL28" s="195"/>
      <c r="GM28" s="190">
        <v>1</v>
      </c>
      <c r="GN28" s="189">
        <v>0.6</v>
      </c>
      <c r="GO28" s="156">
        <v>11</v>
      </c>
      <c r="GP28" s="156"/>
      <c r="GQ28" s="156"/>
      <c r="GR28" s="156"/>
      <c r="GS28" s="156"/>
      <c r="GT28" s="156"/>
    </row>
    <row r="29" spans="1:202" ht="21.75">
      <c r="A29" s="152"/>
      <c r="B29" s="152"/>
      <c r="C29" s="153"/>
      <c r="D29" s="153"/>
      <c r="E29" s="154"/>
      <c r="F29" s="155"/>
      <c r="G29" s="156"/>
      <c r="H29" s="156"/>
      <c r="I29" s="156"/>
      <c r="J29" s="156"/>
      <c r="K29" s="157"/>
      <c r="L29" s="157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  <c r="DH29" s="156"/>
      <c r="DI29" s="156"/>
      <c r="DJ29" s="156"/>
      <c r="DK29" s="156"/>
      <c r="DL29" s="156"/>
      <c r="DM29" s="156"/>
      <c r="DN29" s="156"/>
      <c r="DO29" s="156"/>
      <c r="DP29" s="156"/>
      <c r="DQ29" s="156"/>
      <c r="DR29" s="190"/>
      <c r="DS29" s="190"/>
      <c r="DT29" s="156"/>
      <c r="DU29" s="156"/>
      <c r="DV29" s="190" t="s">
        <v>295</v>
      </c>
      <c r="DW29" s="190" t="s">
        <v>277</v>
      </c>
      <c r="DX29" s="190" t="s">
        <v>278</v>
      </c>
      <c r="DY29" s="193">
        <v>0</v>
      </c>
      <c r="DZ29" s="156">
        <v>5.176</v>
      </c>
      <c r="EA29" s="156">
        <v>5.176</v>
      </c>
      <c r="EB29" s="190">
        <v>2548</v>
      </c>
      <c r="EC29" s="190" t="s">
        <v>268</v>
      </c>
      <c r="ED29" s="156">
        <v>1.634</v>
      </c>
      <c r="EE29" s="193">
        <v>3.84</v>
      </c>
      <c r="EF29" s="193">
        <f t="shared" si="9"/>
        <v>0.42552083333333335</v>
      </c>
      <c r="EG29" s="202">
        <v>10000</v>
      </c>
      <c r="EH29" s="201" t="s">
        <v>328</v>
      </c>
      <c r="EI29" s="189">
        <v>1.4</v>
      </c>
      <c r="EJ29" s="189">
        <v>1.2</v>
      </c>
      <c r="EK29" s="156">
        <v>0.018</v>
      </c>
      <c r="EL29" s="156">
        <v>0.871</v>
      </c>
      <c r="EM29" s="156">
        <v>0.06</v>
      </c>
      <c r="EN29" s="189">
        <v>1.8</v>
      </c>
      <c r="EO29" s="189">
        <v>0.2</v>
      </c>
      <c r="EP29" s="156"/>
      <c r="EQ29" s="156">
        <v>0.15</v>
      </c>
      <c r="ER29" s="156">
        <v>0.15</v>
      </c>
      <c r="ES29" s="190" t="s">
        <v>320</v>
      </c>
      <c r="ET29" s="189">
        <v>6</v>
      </c>
      <c r="EU29" s="156"/>
      <c r="EV29" s="189">
        <v>3</v>
      </c>
      <c r="EW29" s="156">
        <v>30</v>
      </c>
      <c r="EX29" s="156">
        <v>25</v>
      </c>
      <c r="EY29" s="190">
        <v>150.219</v>
      </c>
      <c r="EZ29" s="156"/>
      <c r="FA29" s="190">
        <v>1.5</v>
      </c>
      <c r="FB29" s="190">
        <v>1.5</v>
      </c>
      <c r="FC29" s="190">
        <v>1</v>
      </c>
      <c r="FD29" s="190">
        <v>2</v>
      </c>
      <c r="FE29" s="190" t="s">
        <v>268</v>
      </c>
      <c r="FF29" s="190" t="s">
        <v>268</v>
      </c>
      <c r="FG29" s="190" t="s">
        <v>268</v>
      </c>
      <c r="FH29" s="190" t="s">
        <v>268</v>
      </c>
      <c r="FI29" s="190" t="s">
        <v>268</v>
      </c>
      <c r="FJ29" s="190" t="s">
        <v>268</v>
      </c>
      <c r="FK29" s="190">
        <v>2</v>
      </c>
      <c r="FL29" s="190" t="s">
        <v>268</v>
      </c>
      <c r="FM29" s="190" t="s">
        <v>268</v>
      </c>
      <c r="FN29" s="190" t="s">
        <v>268</v>
      </c>
      <c r="FO29" s="190" t="s">
        <v>268</v>
      </c>
      <c r="FP29" s="190">
        <v>2</v>
      </c>
      <c r="FQ29" s="190" t="s">
        <v>268</v>
      </c>
      <c r="FR29" s="190">
        <v>24</v>
      </c>
      <c r="FS29" s="190">
        <v>1</v>
      </c>
      <c r="FT29" s="190" t="s">
        <v>268</v>
      </c>
      <c r="FU29" s="156"/>
      <c r="FV29" s="156"/>
      <c r="FW29" s="156"/>
      <c r="FX29" s="156"/>
      <c r="FY29" s="156"/>
      <c r="FZ29" s="156"/>
      <c r="GA29" s="156"/>
      <c r="GB29" s="156"/>
      <c r="GC29" s="156"/>
      <c r="GD29" s="156"/>
      <c r="GE29" s="193"/>
      <c r="GF29" s="193">
        <v>7.312</v>
      </c>
      <c r="GG29" s="193"/>
      <c r="GH29" s="190"/>
      <c r="GI29" s="191"/>
      <c r="GJ29" s="190"/>
      <c r="GK29" s="195"/>
      <c r="GL29" s="195"/>
      <c r="GM29" s="190">
        <v>1</v>
      </c>
      <c r="GN29" s="189">
        <v>0.6</v>
      </c>
      <c r="GO29" s="156">
        <v>11</v>
      </c>
      <c r="GP29" s="156"/>
      <c r="GQ29" s="156"/>
      <c r="GR29" s="156"/>
      <c r="GS29" s="156"/>
      <c r="GT29" s="156"/>
    </row>
    <row r="30" spans="1:202" ht="21.75">
      <c r="A30" s="152"/>
      <c r="B30" s="152"/>
      <c r="C30" s="153"/>
      <c r="D30" s="153"/>
      <c r="E30" s="154"/>
      <c r="F30" s="155"/>
      <c r="G30" s="156"/>
      <c r="H30" s="156"/>
      <c r="I30" s="156"/>
      <c r="J30" s="156"/>
      <c r="K30" s="157"/>
      <c r="L30" s="157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6"/>
      <c r="DI30" s="156"/>
      <c r="DJ30" s="156"/>
      <c r="DK30" s="156"/>
      <c r="DL30" s="156"/>
      <c r="DM30" s="156"/>
      <c r="DN30" s="156"/>
      <c r="DO30" s="156"/>
      <c r="DP30" s="156"/>
      <c r="DQ30" s="156"/>
      <c r="DR30" s="190"/>
      <c r="DS30" s="190"/>
      <c r="DT30" s="156"/>
      <c r="DU30" s="156"/>
      <c r="DV30" s="190"/>
      <c r="DW30" s="190"/>
      <c r="DX30" s="190"/>
      <c r="DY30" s="156">
        <v>5.179</v>
      </c>
      <c r="DZ30" s="156">
        <v>7.048</v>
      </c>
      <c r="EA30" s="156">
        <f>+DZ30-DY30</f>
        <v>1.8689999999999998</v>
      </c>
      <c r="EB30" s="156"/>
      <c r="EC30" s="156"/>
      <c r="ED30" s="156">
        <v>1.132</v>
      </c>
      <c r="EE30" s="156">
        <v>2.913</v>
      </c>
      <c r="EF30" s="193">
        <f t="shared" si="9"/>
        <v>0.3886028149673876</v>
      </c>
      <c r="EG30" s="202">
        <v>10000</v>
      </c>
      <c r="EH30" s="201" t="s">
        <v>328</v>
      </c>
      <c r="EI30" s="189">
        <v>1.2</v>
      </c>
      <c r="EJ30" s="156">
        <v>1.05</v>
      </c>
      <c r="EK30" s="156">
        <v>0.018</v>
      </c>
      <c r="EL30" s="156">
        <v>0.584</v>
      </c>
      <c r="EM30" s="156">
        <v>0.06</v>
      </c>
      <c r="EN30" s="156">
        <v>1.65</v>
      </c>
      <c r="EO30" s="189">
        <v>0.2</v>
      </c>
      <c r="EP30" s="156"/>
      <c r="EQ30" s="156">
        <v>0.15</v>
      </c>
      <c r="ER30" s="156">
        <v>0.15</v>
      </c>
      <c r="ES30" s="190" t="s">
        <v>321</v>
      </c>
      <c r="ET30" s="189">
        <v>6</v>
      </c>
      <c r="EU30" s="156"/>
      <c r="EV30" s="189">
        <v>3</v>
      </c>
      <c r="EW30" s="156">
        <v>30</v>
      </c>
      <c r="EX30" s="156">
        <v>25</v>
      </c>
      <c r="EY30" s="156"/>
      <c r="EZ30" s="156"/>
      <c r="FA30" s="190">
        <v>1.5</v>
      </c>
      <c r="FB30" s="190">
        <v>1.5</v>
      </c>
      <c r="FC30" s="190"/>
      <c r="FD30" s="156"/>
      <c r="FE30" s="156"/>
      <c r="FF30" s="156"/>
      <c r="FG30" s="156"/>
      <c r="FH30" s="156"/>
      <c r="FI30" s="156"/>
      <c r="FJ30" s="156"/>
      <c r="FK30" s="156"/>
      <c r="FL30" s="156"/>
      <c r="FM30" s="156"/>
      <c r="FN30" s="156"/>
      <c r="FO30" s="156"/>
      <c r="FP30" s="156"/>
      <c r="FQ30" s="156"/>
      <c r="FR30" s="190"/>
      <c r="FS30" s="190"/>
      <c r="FT30" s="190"/>
      <c r="FU30" s="156"/>
      <c r="FV30" s="156"/>
      <c r="FW30" s="156"/>
      <c r="FX30" s="156"/>
      <c r="FY30" s="156"/>
      <c r="FZ30" s="156"/>
      <c r="GA30" s="156"/>
      <c r="GB30" s="156"/>
      <c r="GC30" s="156"/>
      <c r="GD30" s="156"/>
      <c r="GE30" s="193"/>
      <c r="GF30" s="193">
        <v>7.413</v>
      </c>
      <c r="GG30" s="193"/>
      <c r="GH30" s="190"/>
      <c r="GI30" s="191"/>
      <c r="GJ30" s="190"/>
      <c r="GK30" s="195"/>
      <c r="GL30" s="195"/>
      <c r="GM30" s="190">
        <v>1</v>
      </c>
      <c r="GN30" s="189">
        <v>0.6</v>
      </c>
      <c r="GO30" s="156">
        <v>11</v>
      </c>
      <c r="GP30" s="156"/>
      <c r="GQ30" s="156"/>
      <c r="GR30" s="156"/>
      <c r="GS30" s="156"/>
      <c r="GT30" s="156"/>
    </row>
    <row r="31" spans="1:202" ht="21.75">
      <c r="A31" s="152"/>
      <c r="B31" s="152"/>
      <c r="C31" s="153"/>
      <c r="D31" s="153"/>
      <c r="E31" s="154"/>
      <c r="F31" s="155"/>
      <c r="G31" s="156"/>
      <c r="H31" s="156"/>
      <c r="I31" s="156"/>
      <c r="J31" s="156"/>
      <c r="K31" s="157"/>
      <c r="L31" s="157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56"/>
      <c r="CW31" s="156"/>
      <c r="CX31" s="156"/>
      <c r="CY31" s="156"/>
      <c r="CZ31" s="156"/>
      <c r="DA31" s="156"/>
      <c r="DB31" s="156"/>
      <c r="DC31" s="156"/>
      <c r="DD31" s="156"/>
      <c r="DE31" s="156"/>
      <c r="DF31" s="156"/>
      <c r="DG31" s="156"/>
      <c r="DH31" s="156"/>
      <c r="DI31" s="156"/>
      <c r="DJ31" s="156"/>
      <c r="DK31" s="156"/>
      <c r="DL31" s="156"/>
      <c r="DM31" s="156"/>
      <c r="DN31" s="156"/>
      <c r="DO31" s="156"/>
      <c r="DP31" s="156"/>
      <c r="DQ31" s="156"/>
      <c r="DR31" s="190"/>
      <c r="DS31" s="190"/>
      <c r="DT31" s="156"/>
      <c r="DU31" s="156"/>
      <c r="DV31" s="190"/>
      <c r="DW31" s="190"/>
      <c r="DX31" s="190"/>
      <c r="DY31" s="156">
        <v>7.048</v>
      </c>
      <c r="DZ31" s="193">
        <v>8.16</v>
      </c>
      <c r="EA31" s="193">
        <f>+DZ31-DY31</f>
        <v>1.112</v>
      </c>
      <c r="EB31" s="156"/>
      <c r="EC31" s="156"/>
      <c r="ED31" s="156">
        <v>0.655</v>
      </c>
      <c r="EE31" s="156">
        <v>1.934</v>
      </c>
      <c r="EF31" s="193">
        <f t="shared" si="9"/>
        <v>0.33867631851085833</v>
      </c>
      <c r="EG31" s="202">
        <v>10000</v>
      </c>
      <c r="EH31" s="201" t="s">
        <v>328</v>
      </c>
      <c r="EI31" s="189">
        <v>1</v>
      </c>
      <c r="EJ31" s="156">
        <v>0.85</v>
      </c>
      <c r="EK31" s="156">
        <v>0.018</v>
      </c>
      <c r="EL31" s="156">
        <v>0.476</v>
      </c>
      <c r="EM31" s="156">
        <v>0.06</v>
      </c>
      <c r="EN31" s="189">
        <v>1.3</v>
      </c>
      <c r="EO31" s="189">
        <v>0.15</v>
      </c>
      <c r="EP31" s="156"/>
      <c r="EQ31" s="156">
        <v>0.15</v>
      </c>
      <c r="ER31" s="156">
        <v>0.15</v>
      </c>
      <c r="ES31" s="190" t="s">
        <v>321</v>
      </c>
      <c r="ET31" s="189">
        <v>6</v>
      </c>
      <c r="EU31" s="156"/>
      <c r="EV31" s="189">
        <v>3</v>
      </c>
      <c r="EW31" s="156">
        <v>30</v>
      </c>
      <c r="EX31" s="156">
        <v>25</v>
      </c>
      <c r="EY31" s="156"/>
      <c r="EZ31" s="156"/>
      <c r="FA31" s="190">
        <v>1.5</v>
      </c>
      <c r="FB31" s="190">
        <v>1.5</v>
      </c>
      <c r="FC31" s="190"/>
      <c r="FD31" s="156"/>
      <c r="FE31" s="156"/>
      <c r="FF31" s="156"/>
      <c r="FG31" s="156"/>
      <c r="FH31" s="156"/>
      <c r="FI31" s="156"/>
      <c r="FJ31" s="156"/>
      <c r="FK31" s="156"/>
      <c r="FL31" s="156"/>
      <c r="FM31" s="156"/>
      <c r="FN31" s="156"/>
      <c r="FO31" s="156"/>
      <c r="FP31" s="156"/>
      <c r="FQ31" s="156"/>
      <c r="FR31" s="190"/>
      <c r="FS31" s="190"/>
      <c r="FT31" s="190"/>
      <c r="FU31" s="156"/>
      <c r="FV31" s="156"/>
      <c r="FW31" s="156"/>
      <c r="FX31" s="156"/>
      <c r="FY31" s="156"/>
      <c r="FZ31" s="156"/>
      <c r="GA31" s="156"/>
      <c r="GB31" s="156"/>
      <c r="GC31" s="156"/>
      <c r="GD31" s="156"/>
      <c r="GE31" s="193"/>
      <c r="GF31" s="193">
        <v>7.683</v>
      </c>
      <c r="GG31" s="193"/>
      <c r="GH31" s="190"/>
      <c r="GI31" s="191"/>
      <c r="GJ31" s="190"/>
      <c r="GK31" s="195"/>
      <c r="GL31" s="195"/>
      <c r="GM31" s="190">
        <v>1</v>
      </c>
      <c r="GN31" s="189">
        <v>0.6</v>
      </c>
      <c r="GO31" s="156">
        <v>11</v>
      </c>
      <c r="GP31" s="156"/>
      <c r="GQ31" s="156"/>
      <c r="GR31" s="156"/>
      <c r="GS31" s="156"/>
      <c r="GT31" s="156"/>
    </row>
    <row r="32" spans="1:202" ht="21.75">
      <c r="A32" s="152"/>
      <c r="B32" s="152"/>
      <c r="C32" s="153"/>
      <c r="D32" s="153"/>
      <c r="E32" s="154"/>
      <c r="F32" s="155"/>
      <c r="G32" s="156"/>
      <c r="H32" s="156"/>
      <c r="I32" s="156"/>
      <c r="J32" s="156"/>
      <c r="K32" s="157"/>
      <c r="L32" s="157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  <c r="DB32" s="156"/>
      <c r="DC32" s="156"/>
      <c r="DD32" s="156"/>
      <c r="DE32" s="156"/>
      <c r="DF32" s="156"/>
      <c r="DG32" s="156"/>
      <c r="DH32" s="156"/>
      <c r="DI32" s="156"/>
      <c r="DJ32" s="156"/>
      <c r="DK32" s="156"/>
      <c r="DL32" s="156"/>
      <c r="DM32" s="156"/>
      <c r="DN32" s="156"/>
      <c r="DO32" s="156"/>
      <c r="DP32" s="156"/>
      <c r="DQ32" s="156"/>
      <c r="DR32" s="190"/>
      <c r="DS32" s="190"/>
      <c r="DT32" s="156"/>
      <c r="DU32" s="156"/>
      <c r="DV32" s="190"/>
      <c r="DW32" s="190"/>
      <c r="DX32" s="190"/>
      <c r="DY32" s="193">
        <v>8.16</v>
      </c>
      <c r="DZ32" s="193">
        <v>8.83</v>
      </c>
      <c r="EA32" s="193">
        <f>+DZ32-DY32</f>
        <v>0.6699999999999999</v>
      </c>
      <c r="EB32" s="156"/>
      <c r="EC32" s="156"/>
      <c r="ED32" s="156">
        <v>0.329</v>
      </c>
      <c r="EE32" s="156">
        <v>1.153</v>
      </c>
      <c r="EF32" s="193">
        <f t="shared" si="9"/>
        <v>0.28534258456201217</v>
      </c>
      <c r="EG32" s="202">
        <v>10000</v>
      </c>
      <c r="EH32" s="201" t="s">
        <v>328</v>
      </c>
      <c r="EI32" s="189">
        <v>0.8</v>
      </c>
      <c r="EJ32" s="156">
        <v>0.65</v>
      </c>
      <c r="EK32" s="156">
        <v>0.018</v>
      </c>
      <c r="EL32" s="156">
        <v>0.367</v>
      </c>
      <c r="EM32" s="156">
        <v>0.06</v>
      </c>
      <c r="EN32" s="189">
        <v>1.1</v>
      </c>
      <c r="EO32" s="189">
        <v>0.15</v>
      </c>
      <c r="EP32" s="156"/>
      <c r="EQ32" s="156">
        <v>0.15</v>
      </c>
      <c r="ER32" s="156">
        <v>0.15</v>
      </c>
      <c r="ES32" s="190" t="s">
        <v>321</v>
      </c>
      <c r="ET32" s="189">
        <v>6</v>
      </c>
      <c r="EU32" s="156"/>
      <c r="EV32" s="189">
        <v>3</v>
      </c>
      <c r="EW32" s="156">
        <v>30</v>
      </c>
      <c r="EX32" s="156">
        <v>25</v>
      </c>
      <c r="EY32" s="156"/>
      <c r="EZ32" s="156"/>
      <c r="FA32" s="190">
        <v>1.5</v>
      </c>
      <c r="FB32" s="190">
        <v>1.5</v>
      </c>
      <c r="FC32" s="190"/>
      <c r="FD32" s="156"/>
      <c r="FE32" s="156"/>
      <c r="FF32" s="156"/>
      <c r="FG32" s="156"/>
      <c r="FH32" s="156"/>
      <c r="FI32" s="156"/>
      <c r="FJ32" s="156"/>
      <c r="FK32" s="156"/>
      <c r="FL32" s="156"/>
      <c r="FM32" s="156"/>
      <c r="FN32" s="156"/>
      <c r="FO32" s="156"/>
      <c r="FP32" s="156"/>
      <c r="FQ32" s="156"/>
      <c r="FR32" s="190"/>
      <c r="FS32" s="190"/>
      <c r="FT32" s="190"/>
      <c r="FU32" s="156"/>
      <c r="FV32" s="156"/>
      <c r="FW32" s="156"/>
      <c r="FX32" s="156"/>
      <c r="FY32" s="156"/>
      <c r="FZ32" s="156"/>
      <c r="GA32" s="156"/>
      <c r="GB32" s="156"/>
      <c r="GC32" s="156"/>
      <c r="GD32" s="156"/>
      <c r="GE32" s="193"/>
      <c r="GF32" s="193">
        <v>7.92</v>
      </c>
      <c r="GG32" s="193"/>
      <c r="GH32" s="190"/>
      <c r="GI32" s="191"/>
      <c r="GJ32" s="190"/>
      <c r="GK32" s="195"/>
      <c r="GL32" s="195"/>
      <c r="GM32" s="190">
        <v>1</v>
      </c>
      <c r="GN32" s="189">
        <v>1</v>
      </c>
      <c r="GO32" s="156">
        <v>11</v>
      </c>
      <c r="GP32" s="156"/>
      <c r="GQ32" s="156"/>
      <c r="GR32" s="156"/>
      <c r="GS32" s="156"/>
      <c r="GT32" s="156"/>
    </row>
    <row r="33" spans="1:202" ht="21.75">
      <c r="A33" s="152"/>
      <c r="B33" s="152"/>
      <c r="C33" s="153"/>
      <c r="D33" s="153"/>
      <c r="E33" s="154"/>
      <c r="F33" s="155"/>
      <c r="G33" s="156"/>
      <c r="H33" s="156"/>
      <c r="I33" s="156"/>
      <c r="J33" s="156"/>
      <c r="K33" s="157"/>
      <c r="L33" s="157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90"/>
      <c r="DS33" s="190"/>
      <c r="DT33" s="156"/>
      <c r="DU33" s="156"/>
      <c r="DV33" s="190" t="s">
        <v>296</v>
      </c>
      <c r="DW33" s="190" t="s">
        <v>277</v>
      </c>
      <c r="DX33" s="190" t="s">
        <v>278</v>
      </c>
      <c r="DY33" s="193">
        <v>0</v>
      </c>
      <c r="DZ33" s="156">
        <v>2.515</v>
      </c>
      <c r="EA33" s="193">
        <f>+DZ33</f>
        <v>2.515</v>
      </c>
      <c r="EB33" s="190">
        <v>2548</v>
      </c>
      <c r="EC33" s="190" t="s">
        <v>268</v>
      </c>
      <c r="ED33" s="156">
        <v>2.534</v>
      </c>
      <c r="EE33" s="156">
        <v>5.322</v>
      </c>
      <c r="EF33" s="193">
        <f t="shared" si="9"/>
        <v>0.4761367906801954</v>
      </c>
      <c r="EG33" s="202">
        <v>10000</v>
      </c>
      <c r="EH33" s="201" t="s">
        <v>328</v>
      </c>
      <c r="EI33" s="189">
        <v>1.5</v>
      </c>
      <c r="EJ33" s="156">
        <v>1.45</v>
      </c>
      <c r="EK33" s="156">
        <v>0.018</v>
      </c>
      <c r="EL33" s="156" t="s">
        <v>329</v>
      </c>
      <c r="EM33" s="156">
        <v>0.07</v>
      </c>
      <c r="EN33" s="156">
        <v>2.15</v>
      </c>
      <c r="EO33" s="156">
        <v>0.25</v>
      </c>
      <c r="EP33" s="156"/>
      <c r="EQ33" s="156"/>
      <c r="ER33" s="156"/>
      <c r="ES33" s="190" t="s">
        <v>320</v>
      </c>
      <c r="ET33" s="189">
        <v>6</v>
      </c>
      <c r="EU33" s="156"/>
      <c r="EV33" s="189">
        <v>3</v>
      </c>
      <c r="EW33" s="156">
        <v>45</v>
      </c>
      <c r="EX33" s="156">
        <v>25</v>
      </c>
      <c r="EY33" s="190">
        <v>149.952</v>
      </c>
      <c r="EZ33" s="156"/>
      <c r="FA33" s="190">
        <v>1.5</v>
      </c>
      <c r="FB33" s="190">
        <v>1.5</v>
      </c>
      <c r="FC33" s="190">
        <v>1</v>
      </c>
      <c r="FD33" s="190">
        <v>3</v>
      </c>
      <c r="FE33" s="190" t="s">
        <v>268</v>
      </c>
      <c r="FF33" s="190" t="s">
        <v>268</v>
      </c>
      <c r="FG33" s="190" t="s">
        <v>268</v>
      </c>
      <c r="FH33" s="190" t="s">
        <v>268</v>
      </c>
      <c r="FI33" s="190" t="s">
        <v>268</v>
      </c>
      <c r="FJ33" s="190" t="s">
        <v>268</v>
      </c>
      <c r="FK33" s="190">
        <v>3</v>
      </c>
      <c r="FL33" s="190" t="s">
        <v>268</v>
      </c>
      <c r="FM33" s="190" t="s">
        <v>268</v>
      </c>
      <c r="FN33" s="190" t="s">
        <v>268</v>
      </c>
      <c r="FO33" s="190" t="s">
        <v>268</v>
      </c>
      <c r="FP33" s="190">
        <v>2</v>
      </c>
      <c r="FQ33" s="190" t="s">
        <v>268</v>
      </c>
      <c r="FR33" s="190">
        <v>23</v>
      </c>
      <c r="FS33" s="190">
        <v>1</v>
      </c>
      <c r="FT33" s="190" t="s">
        <v>268</v>
      </c>
      <c r="FU33" s="156"/>
      <c r="FV33" s="156"/>
      <c r="FW33" s="156"/>
      <c r="FX33" s="156"/>
      <c r="FY33" s="156"/>
      <c r="FZ33" s="156"/>
      <c r="GA33" s="156"/>
      <c r="GB33" s="156"/>
      <c r="GC33" s="156"/>
      <c r="GD33" s="156"/>
      <c r="GE33" s="193"/>
      <c r="GF33" s="193">
        <v>8.375</v>
      </c>
      <c r="GG33" s="193"/>
      <c r="GH33" s="190"/>
      <c r="GI33" s="191"/>
      <c r="GJ33" s="190"/>
      <c r="GK33" s="195"/>
      <c r="GL33" s="195"/>
      <c r="GM33" s="190">
        <v>1</v>
      </c>
      <c r="GN33" s="189">
        <v>1</v>
      </c>
      <c r="GO33" s="156">
        <v>14</v>
      </c>
      <c r="GP33" s="156"/>
      <c r="GQ33" s="156"/>
      <c r="GR33" s="156"/>
      <c r="GS33" s="156"/>
      <c r="GT33" s="156"/>
    </row>
    <row r="34" spans="1:202" ht="21.75">
      <c r="A34" s="152"/>
      <c r="B34" s="152"/>
      <c r="C34" s="153"/>
      <c r="D34" s="153"/>
      <c r="E34" s="154"/>
      <c r="F34" s="155"/>
      <c r="G34" s="156"/>
      <c r="H34" s="156"/>
      <c r="I34" s="156"/>
      <c r="J34" s="156"/>
      <c r="K34" s="157"/>
      <c r="L34" s="157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6"/>
      <c r="CT34" s="156"/>
      <c r="CU34" s="156"/>
      <c r="CV34" s="156"/>
      <c r="CW34" s="156"/>
      <c r="CX34" s="156"/>
      <c r="CY34" s="156"/>
      <c r="CZ34" s="156"/>
      <c r="DA34" s="156"/>
      <c r="DB34" s="156"/>
      <c r="DC34" s="156"/>
      <c r="DD34" s="156"/>
      <c r="DE34" s="156"/>
      <c r="DF34" s="156"/>
      <c r="DG34" s="156"/>
      <c r="DH34" s="156"/>
      <c r="DI34" s="156"/>
      <c r="DJ34" s="156"/>
      <c r="DK34" s="156"/>
      <c r="DL34" s="156"/>
      <c r="DM34" s="156"/>
      <c r="DN34" s="156"/>
      <c r="DO34" s="156"/>
      <c r="DP34" s="156"/>
      <c r="DQ34" s="156"/>
      <c r="DR34" s="190"/>
      <c r="DS34" s="190"/>
      <c r="DT34" s="156"/>
      <c r="DU34" s="156"/>
      <c r="DV34" s="190"/>
      <c r="DW34" s="190"/>
      <c r="DX34" s="190"/>
      <c r="DY34" s="156">
        <v>2.515</v>
      </c>
      <c r="DZ34" s="156">
        <v>4.885</v>
      </c>
      <c r="EA34" s="156">
        <f>+DZ34-DY34</f>
        <v>2.3699999999999997</v>
      </c>
      <c r="EB34" s="156"/>
      <c r="EC34" s="156"/>
      <c r="ED34" s="156">
        <v>2.011</v>
      </c>
      <c r="EE34" s="156">
        <v>4.485</v>
      </c>
      <c r="EF34" s="193">
        <f t="shared" si="9"/>
        <v>0.4483835005574136</v>
      </c>
      <c r="EG34" s="202">
        <v>10000</v>
      </c>
      <c r="EH34" s="201" t="s">
        <v>328</v>
      </c>
      <c r="EI34" s="189">
        <v>1.5</v>
      </c>
      <c r="EJ34" s="189">
        <v>1.3</v>
      </c>
      <c r="EK34" s="156">
        <v>0.018</v>
      </c>
      <c r="EL34" s="156">
        <v>0.725</v>
      </c>
      <c r="EM34" s="156">
        <v>0.06</v>
      </c>
      <c r="EN34" s="189">
        <v>1.9</v>
      </c>
      <c r="EO34" s="189">
        <v>0.2</v>
      </c>
      <c r="EP34" s="156"/>
      <c r="EQ34" s="156"/>
      <c r="ER34" s="156"/>
      <c r="ES34" s="190" t="s">
        <v>320</v>
      </c>
      <c r="ET34" s="189">
        <v>6</v>
      </c>
      <c r="EU34" s="156"/>
      <c r="EV34" s="189">
        <v>3</v>
      </c>
      <c r="EW34" s="156">
        <v>45</v>
      </c>
      <c r="EX34" s="156">
        <v>25</v>
      </c>
      <c r="EY34" s="156"/>
      <c r="EZ34" s="156"/>
      <c r="FA34" s="190">
        <v>1.5</v>
      </c>
      <c r="FB34" s="190">
        <v>1.5</v>
      </c>
      <c r="FC34" s="156"/>
      <c r="FD34" s="156"/>
      <c r="FE34" s="156"/>
      <c r="FF34" s="156"/>
      <c r="FG34" s="156"/>
      <c r="FH34" s="156"/>
      <c r="FI34" s="156"/>
      <c r="FJ34" s="156"/>
      <c r="FK34" s="156"/>
      <c r="FL34" s="156"/>
      <c r="FM34" s="156"/>
      <c r="FN34" s="156"/>
      <c r="FO34" s="156"/>
      <c r="FP34" s="156"/>
      <c r="FQ34" s="156"/>
      <c r="FR34" s="190"/>
      <c r="FS34" s="190"/>
      <c r="FT34" s="190"/>
      <c r="FU34" s="156"/>
      <c r="FV34" s="156"/>
      <c r="FW34" s="156"/>
      <c r="FX34" s="156"/>
      <c r="FY34" s="156"/>
      <c r="FZ34" s="156"/>
      <c r="GA34" s="156"/>
      <c r="GB34" s="156"/>
      <c r="GC34" s="156"/>
      <c r="GD34" s="156"/>
      <c r="GE34" s="193"/>
      <c r="GF34" s="193">
        <v>8.47</v>
      </c>
      <c r="GG34" s="193"/>
      <c r="GH34" s="190"/>
      <c r="GI34" s="191"/>
      <c r="GJ34" s="190"/>
      <c r="GK34" s="195"/>
      <c r="GL34" s="195"/>
      <c r="GM34" s="190">
        <v>1</v>
      </c>
      <c r="GN34" s="189">
        <v>1</v>
      </c>
      <c r="GO34" s="156">
        <v>10</v>
      </c>
      <c r="GP34" s="156"/>
      <c r="GQ34" s="156"/>
      <c r="GR34" s="156"/>
      <c r="GS34" s="156"/>
      <c r="GT34" s="156"/>
    </row>
    <row r="35" spans="1:202" ht="21.75">
      <c r="A35" s="152"/>
      <c r="B35" s="152"/>
      <c r="C35" s="153"/>
      <c r="D35" s="153"/>
      <c r="E35" s="154"/>
      <c r="F35" s="155"/>
      <c r="G35" s="156"/>
      <c r="H35" s="156"/>
      <c r="I35" s="156"/>
      <c r="J35" s="156"/>
      <c r="K35" s="157"/>
      <c r="L35" s="157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  <c r="CN35" s="156"/>
      <c r="CO35" s="156"/>
      <c r="CP35" s="156"/>
      <c r="CQ35" s="156"/>
      <c r="CR35" s="156"/>
      <c r="CS35" s="156"/>
      <c r="CT35" s="156"/>
      <c r="CU35" s="156"/>
      <c r="CV35" s="156"/>
      <c r="CW35" s="156"/>
      <c r="CX35" s="156"/>
      <c r="CY35" s="156"/>
      <c r="CZ35" s="156"/>
      <c r="DA35" s="156"/>
      <c r="DB35" s="156"/>
      <c r="DC35" s="156"/>
      <c r="DD35" s="156"/>
      <c r="DE35" s="156"/>
      <c r="DF35" s="156"/>
      <c r="DG35" s="156"/>
      <c r="DH35" s="156"/>
      <c r="DI35" s="156"/>
      <c r="DJ35" s="156"/>
      <c r="DK35" s="156"/>
      <c r="DL35" s="156"/>
      <c r="DM35" s="156"/>
      <c r="DN35" s="156"/>
      <c r="DO35" s="156"/>
      <c r="DP35" s="156"/>
      <c r="DQ35" s="156"/>
      <c r="DR35" s="190"/>
      <c r="DS35" s="190"/>
      <c r="DT35" s="156"/>
      <c r="DU35" s="156"/>
      <c r="DV35" s="190"/>
      <c r="DW35" s="190"/>
      <c r="DX35" s="190"/>
      <c r="DY35" s="156">
        <v>4.885</v>
      </c>
      <c r="DZ35" s="193">
        <v>6.31</v>
      </c>
      <c r="EA35" s="193">
        <f>+DZ35-DY35</f>
        <v>1.4249999999999998</v>
      </c>
      <c r="EB35" s="156"/>
      <c r="EC35" s="156"/>
      <c r="ED35" s="156">
        <v>1.503</v>
      </c>
      <c r="EE35" s="193">
        <v>3.6</v>
      </c>
      <c r="EF35" s="193">
        <f>+ED35/EE35</f>
        <v>0.4175</v>
      </c>
      <c r="EG35" s="202">
        <v>10000</v>
      </c>
      <c r="EH35" s="201" t="s">
        <v>328</v>
      </c>
      <c r="EI35" s="189">
        <v>1.2</v>
      </c>
      <c r="EJ35" s="189">
        <v>1.2</v>
      </c>
      <c r="EK35" s="156">
        <v>0.018</v>
      </c>
      <c r="EL35" s="156">
        <v>0.651</v>
      </c>
      <c r="EM35" s="156">
        <v>0.06</v>
      </c>
      <c r="EN35" s="189">
        <v>1.8</v>
      </c>
      <c r="EO35" s="189">
        <v>0.2</v>
      </c>
      <c r="EP35" s="156"/>
      <c r="EQ35" s="156"/>
      <c r="ER35" s="156"/>
      <c r="ES35" s="190" t="s">
        <v>320</v>
      </c>
      <c r="ET35" s="189">
        <v>6</v>
      </c>
      <c r="EU35" s="156"/>
      <c r="EV35" s="189">
        <v>3</v>
      </c>
      <c r="EW35" s="156">
        <v>45</v>
      </c>
      <c r="EX35" s="156">
        <v>25</v>
      </c>
      <c r="EY35" s="156"/>
      <c r="EZ35" s="156"/>
      <c r="FA35" s="190">
        <v>1.5</v>
      </c>
      <c r="FB35" s="190">
        <v>1.5</v>
      </c>
      <c r="FC35" s="156"/>
      <c r="FD35" s="156"/>
      <c r="FE35" s="156"/>
      <c r="FF35" s="156"/>
      <c r="FG35" s="156"/>
      <c r="FH35" s="156"/>
      <c r="FI35" s="156"/>
      <c r="FJ35" s="156"/>
      <c r="FK35" s="156"/>
      <c r="FL35" s="156"/>
      <c r="FM35" s="156"/>
      <c r="FN35" s="156"/>
      <c r="FO35" s="156"/>
      <c r="FP35" s="156"/>
      <c r="FQ35" s="156"/>
      <c r="FR35" s="156"/>
      <c r="FS35" s="156"/>
      <c r="FT35" s="156"/>
      <c r="FU35" s="156"/>
      <c r="FV35" s="156"/>
      <c r="FW35" s="156"/>
      <c r="FX35" s="156"/>
      <c r="FY35" s="156"/>
      <c r="FZ35" s="156"/>
      <c r="GA35" s="156"/>
      <c r="GB35" s="156"/>
      <c r="GC35" s="156"/>
      <c r="GD35" s="156"/>
      <c r="GE35" s="193"/>
      <c r="GF35" s="193">
        <v>8.481</v>
      </c>
      <c r="GG35" s="193"/>
      <c r="GH35" s="190"/>
      <c r="GI35" s="191"/>
      <c r="GJ35" s="190"/>
      <c r="GK35" s="195"/>
      <c r="GL35" s="195"/>
      <c r="GM35" s="190">
        <v>1</v>
      </c>
      <c r="GN35" s="189">
        <v>1</v>
      </c>
      <c r="GO35" s="156">
        <v>12</v>
      </c>
      <c r="GP35" s="156"/>
      <c r="GQ35" s="156"/>
      <c r="GR35" s="156"/>
      <c r="GS35" s="156"/>
      <c r="GT35" s="156"/>
    </row>
    <row r="36" spans="1:202" ht="21.75">
      <c r="A36" s="152"/>
      <c r="B36" s="152"/>
      <c r="C36" s="153"/>
      <c r="D36" s="153"/>
      <c r="E36" s="154"/>
      <c r="F36" s="155"/>
      <c r="G36" s="156"/>
      <c r="H36" s="156"/>
      <c r="I36" s="156"/>
      <c r="J36" s="156"/>
      <c r="K36" s="157"/>
      <c r="L36" s="157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6"/>
      <c r="CO36" s="156"/>
      <c r="CP36" s="156"/>
      <c r="CQ36" s="156"/>
      <c r="CR36" s="156"/>
      <c r="CS36" s="156"/>
      <c r="CT36" s="156"/>
      <c r="CU36" s="156"/>
      <c r="CV36" s="156"/>
      <c r="CW36" s="156"/>
      <c r="CX36" s="156"/>
      <c r="CY36" s="156"/>
      <c r="CZ36" s="156"/>
      <c r="DA36" s="156"/>
      <c r="DB36" s="156"/>
      <c r="DC36" s="156"/>
      <c r="DD36" s="156"/>
      <c r="DE36" s="156"/>
      <c r="DF36" s="156"/>
      <c r="DG36" s="156"/>
      <c r="DH36" s="156"/>
      <c r="DI36" s="156"/>
      <c r="DJ36" s="156"/>
      <c r="DK36" s="156"/>
      <c r="DL36" s="156"/>
      <c r="DM36" s="156"/>
      <c r="DN36" s="156"/>
      <c r="DO36" s="156"/>
      <c r="DP36" s="156"/>
      <c r="DQ36" s="156"/>
      <c r="DR36" s="190"/>
      <c r="DS36" s="190"/>
      <c r="DT36" s="156"/>
      <c r="DU36" s="156"/>
      <c r="DV36" s="190"/>
      <c r="DW36" s="190"/>
      <c r="DX36" s="190"/>
      <c r="DY36" s="193">
        <v>6.31</v>
      </c>
      <c r="DZ36" s="193">
        <v>7.08</v>
      </c>
      <c r="EA36" s="193">
        <f>+DZ36-DY36</f>
        <v>0.7700000000000005</v>
      </c>
      <c r="EB36" s="156"/>
      <c r="EC36" s="156"/>
      <c r="ED36" s="193">
        <v>0.73</v>
      </c>
      <c r="EE36" s="156">
        <v>2.104</v>
      </c>
      <c r="EF36" s="193">
        <f t="shared" si="9"/>
        <v>0.34695817490494296</v>
      </c>
      <c r="EG36" s="202">
        <v>10000</v>
      </c>
      <c r="EH36" s="201" t="s">
        <v>328</v>
      </c>
      <c r="EI36" s="189">
        <v>1.2</v>
      </c>
      <c r="EJ36" s="156">
        <v>0.85</v>
      </c>
      <c r="EK36" s="156">
        <v>0.018</v>
      </c>
      <c r="EL36" s="156">
        <v>0.493</v>
      </c>
      <c r="EM36" s="156">
        <v>0.06</v>
      </c>
      <c r="EN36" s="189">
        <v>1.3</v>
      </c>
      <c r="EO36" s="156">
        <v>0.15</v>
      </c>
      <c r="EP36" s="156"/>
      <c r="EQ36" s="156"/>
      <c r="ER36" s="156"/>
      <c r="ES36" s="190" t="s">
        <v>320</v>
      </c>
      <c r="ET36" s="189">
        <v>6</v>
      </c>
      <c r="EU36" s="156"/>
      <c r="EV36" s="189">
        <v>3</v>
      </c>
      <c r="EW36" s="156">
        <v>45</v>
      </c>
      <c r="EX36" s="156">
        <v>25</v>
      </c>
      <c r="EY36" s="156"/>
      <c r="EZ36" s="156"/>
      <c r="FA36" s="190">
        <v>1.5</v>
      </c>
      <c r="FB36" s="190">
        <v>1.5</v>
      </c>
      <c r="FC36" s="156"/>
      <c r="FD36" s="156"/>
      <c r="FE36" s="156"/>
      <c r="FF36" s="156"/>
      <c r="FG36" s="156"/>
      <c r="FH36" s="156"/>
      <c r="FI36" s="156"/>
      <c r="FJ36" s="156"/>
      <c r="FK36" s="156"/>
      <c r="FL36" s="156"/>
      <c r="FM36" s="156"/>
      <c r="FN36" s="156"/>
      <c r="FO36" s="156"/>
      <c r="FP36" s="156"/>
      <c r="FQ36" s="156"/>
      <c r="FR36" s="156"/>
      <c r="FS36" s="156"/>
      <c r="FT36" s="156"/>
      <c r="FU36" s="156"/>
      <c r="FV36" s="156"/>
      <c r="FW36" s="156"/>
      <c r="FX36" s="156"/>
      <c r="FY36" s="156"/>
      <c r="FZ36" s="156"/>
      <c r="GA36" s="156"/>
      <c r="GB36" s="156"/>
      <c r="GC36" s="156"/>
      <c r="GD36" s="156"/>
      <c r="GE36" s="193"/>
      <c r="GF36" s="193">
        <v>8.579</v>
      </c>
      <c r="GG36" s="193"/>
      <c r="GH36" s="190"/>
      <c r="GI36" s="191"/>
      <c r="GJ36" s="190"/>
      <c r="GK36" s="195"/>
      <c r="GL36" s="195"/>
      <c r="GM36" s="190">
        <v>1</v>
      </c>
      <c r="GN36" s="189">
        <v>0.6</v>
      </c>
      <c r="GO36" s="156">
        <v>14</v>
      </c>
      <c r="GP36" s="156"/>
      <c r="GQ36" s="156"/>
      <c r="GR36" s="156"/>
      <c r="GS36" s="156"/>
      <c r="GT36" s="156"/>
    </row>
    <row r="37" spans="1:202" ht="21.75">
      <c r="A37" s="152"/>
      <c r="B37" s="152"/>
      <c r="C37" s="153"/>
      <c r="D37" s="153"/>
      <c r="E37" s="154"/>
      <c r="F37" s="155"/>
      <c r="G37" s="156"/>
      <c r="H37" s="156"/>
      <c r="I37" s="156"/>
      <c r="J37" s="156"/>
      <c r="K37" s="157"/>
      <c r="L37" s="157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56"/>
      <c r="CO37" s="156"/>
      <c r="CP37" s="156"/>
      <c r="CQ37" s="156"/>
      <c r="CR37" s="156"/>
      <c r="CS37" s="156"/>
      <c r="CT37" s="156"/>
      <c r="CU37" s="156"/>
      <c r="CV37" s="156"/>
      <c r="CW37" s="156"/>
      <c r="CX37" s="156"/>
      <c r="CY37" s="156"/>
      <c r="CZ37" s="156"/>
      <c r="DA37" s="156"/>
      <c r="DB37" s="156"/>
      <c r="DC37" s="156"/>
      <c r="DD37" s="156"/>
      <c r="DE37" s="156"/>
      <c r="DF37" s="156"/>
      <c r="DG37" s="156"/>
      <c r="DH37" s="156"/>
      <c r="DI37" s="156"/>
      <c r="DJ37" s="156"/>
      <c r="DK37" s="156"/>
      <c r="DL37" s="156"/>
      <c r="DM37" s="156"/>
      <c r="DN37" s="156"/>
      <c r="DO37" s="156"/>
      <c r="DP37" s="156"/>
      <c r="DQ37" s="156"/>
      <c r="DR37" s="190"/>
      <c r="DS37" s="190"/>
      <c r="DT37" s="156"/>
      <c r="DU37" s="156"/>
      <c r="DV37" s="190"/>
      <c r="DW37" s="190"/>
      <c r="DX37" s="190"/>
      <c r="DY37" s="193">
        <v>7.08</v>
      </c>
      <c r="DZ37" s="193">
        <v>7.72</v>
      </c>
      <c r="EA37" s="193">
        <f>+DZ37-DY37</f>
        <v>0.6399999999999997</v>
      </c>
      <c r="EB37" s="156"/>
      <c r="EC37" s="156"/>
      <c r="ED37" s="156">
        <v>0.655</v>
      </c>
      <c r="EE37" s="156">
        <v>1.934</v>
      </c>
      <c r="EF37" s="193">
        <f t="shared" si="9"/>
        <v>0.33867631851085833</v>
      </c>
      <c r="EG37" s="202">
        <v>10000</v>
      </c>
      <c r="EH37" s="201" t="s">
        <v>328</v>
      </c>
      <c r="EI37" s="189">
        <v>1</v>
      </c>
      <c r="EJ37" s="156">
        <v>0.85</v>
      </c>
      <c r="EK37" s="156">
        <v>0.018</v>
      </c>
      <c r="EL37" s="156">
        <v>0.476</v>
      </c>
      <c r="EM37" s="156">
        <v>0.06</v>
      </c>
      <c r="EN37" s="189">
        <v>1.3</v>
      </c>
      <c r="EO37" s="156">
        <v>0.15</v>
      </c>
      <c r="EP37" s="156"/>
      <c r="EQ37" s="156"/>
      <c r="ER37" s="156"/>
      <c r="ES37" s="190" t="s">
        <v>320</v>
      </c>
      <c r="ET37" s="189">
        <v>6</v>
      </c>
      <c r="EU37" s="156"/>
      <c r="EV37" s="189">
        <v>3</v>
      </c>
      <c r="EW37" s="156">
        <v>45</v>
      </c>
      <c r="EX37" s="156">
        <v>25</v>
      </c>
      <c r="EY37" s="156"/>
      <c r="EZ37" s="156"/>
      <c r="FA37" s="190">
        <v>1.5</v>
      </c>
      <c r="FB37" s="190">
        <v>1.5</v>
      </c>
      <c r="FC37" s="156"/>
      <c r="FD37" s="156"/>
      <c r="FE37" s="156"/>
      <c r="FF37" s="156"/>
      <c r="FG37" s="156"/>
      <c r="FH37" s="156"/>
      <c r="FI37" s="156"/>
      <c r="FJ37" s="156"/>
      <c r="FK37" s="156"/>
      <c r="FL37" s="156"/>
      <c r="FM37" s="156"/>
      <c r="FN37" s="156"/>
      <c r="FO37" s="156"/>
      <c r="FP37" s="156"/>
      <c r="FQ37" s="156"/>
      <c r="FR37" s="156"/>
      <c r="FS37" s="156"/>
      <c r="FT37" s="156"/>
      <c r="FU37" s="156"/>
      <c r="FV37" s="156"/>
      <c r="FW37" s="156"/>
      <c r="FX37" s="156"/>
      <c r="FY37" s="156"/>
      <c r="FZ37" s="156"/>
      <c r="GA37" s="156"/>
      <c r="GB37" s="156"/>
      <c r="GC37" s="156"/>
      <c r="GD37" s="156"/>
      <c r="GE37" s="193"/>
      <c r="GF37" s="193">
        <v>8.888</v>
      </c>
      <c r="GG37" s="193"/>
      <c r="GH37" s="190"/>
      <c r="GI37" s="191"/>
      <c r="GJ37" s="190"/>
      <c r="GK37" s="195"/>
      <c r="GL37" s="195"/>
      <c r="GM37" s="190">
        <v>1</v>
      </c>
      <c r="GN37" s="189">
        <v>0.6</v>
      </c>
      <c r="GO37" s="156">
        <v>10</v>
      </c>
      <c r="GP37" s="156"/>
      <c r="GQ37" s="156"/>
      <c r="GR37" s="156"/>
      <c r="GS37" s="156"/>
      <c r="GT37" s="156"/>
    </row>
    <row r="38" spans="1:202" ht="21.75">
      <c r="A38" s="152"/>
      <c r="B38" s="152"/>
      <c r="C38" s="153"/>
      <c r="D38" s="153"/>
      <c r="E38" s="154"/>
      <c r="F38" s="155"/>
      <c r="G38" s="156"/>
      <c r="H38" s="156"/>
      <c r="I38" s="156"/>
      <c r="J38" s="156"/>
      <c r="K38" s="157"/>
      <c r="L38" s="157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6"/>
      <c r="CT38" s="156"/>
      <c r="CU38" s="156"/>
      <c r="CV38" s="156"/>
      <c r="CW38" s="156"/>
      <c r="CX38" s="156"/>
      <c r="CY38" s="156"/>
      <c r="CZ38" s="156"/>
      <c r="DA38" s="156"/>
      <c r="DB38" s="156"/>
      <c r="DC38" s="156"/>
      <c r="DD38" s="156"/>
      <c r="DE38" s="156"/>
      <c r="DF38" s="156"/>
      <c r="DG38" s="156"/>
      <c r="DH38" s="156"/>
      <c r="DI38" s="156"/>
      <c r="DJ38" s="156"/>
      <c r="DK38" s="156"/>
      <c r="DL38" s="156"/>
      <c r="DM38" s="156"/>
      <c r="DN38" s="156"/>
      <c r="DO38" s="156"/>
      <c r="DP38" s="156"/>
      <c r="DQ38" s="156"/>
      <c r="DR38" s="190"/>
      <c r="DS38" s="190"/>
      <c r="DT38" s="156"/>
      <c r="DU38" s="156"/>
      <c r="DV38" s="190"/>
      <c r="DW38" s="190"/>
      <c r="DX38" s="190"/>
      <c r="DY38" s="193">
        <v>7.72</v>
      </c>
      <c r="DZ38" s="156">
        <v>8.962</v>
      </c>
      <c r="EA38" s="193">
        <f>+DZ38-DY38</f>
        <v>1.242</v>
      </c>
      <c r="EB38" s="156"/>
      <c r="EC38" s="156"/>
      <c r="ED38" s="193">
        <v>0.51</v>
      </c>
      <c r="EE38" s="193">
        <v>1.6</v>
      </c>
      <c r="EF38" s="193">
        <f t="shared" si="9"/>
        <v>0.31875</v>
      </c>
      <c r="EG38" s="202">
        <v>10000</v>
      </c>
      <c r="EH38" s="201" t="s">
        <v>328</v>
      </c>
      <c r="EI38" s="189">
        <v>0.8</v>
      </c>
      <c r="EJ38" s="189">
        <v>0.8</v>
      </c>
      <c r="EK38" s="156">
        <v>0.018</v>
      </c>
      <c r="EL38" s="156">
        <v>0.434</v>
      </c>
      <c r="EM38" s="156">
        <v>0.06</v>
      </c>
      <c r="EN38" s="156">
        <v>1.25</v>
      </c>
      <c r="EO38" s="156">
        <v>0.15</v>
      </c>
      <c r="EP38" s="156"/>
      <c r="EQ38" s="156"/>
      <c r="ER38" s="156"/>
      <c r="ES38" s="190" t="s">
        <v>320</v>
      </c>
      <c r="ET38" s="189">
        <v>6</v>
      </c>
      <c r="EU38" s="156"/>
      <c r="EV38" s="189">
        <v>3</v>
      </c>
      <c r="EW38" s="156">
        <v>45</v>
      </c>
      <c r="EX38" s="156">
        <v>25</v>
      </c>
      <c r="EY38" s="156"/>
      <c r="EZ38" s="156"/>
      <c r="FA38" s="190">
        <v>1.5</v>
      </c>
      <c r="FB38" s="190">
        <v>1.5</v>
      </c>
      <c r="FC38" s="156"/>
      <c r="FD38" s="156"/>
      <c r="FE38" s="156"/>
      <c r="FF38" s="156"/>
      <c r="FG38" s="156"/>
      <c r="FH38" s="156"/>
      <c r="FI38" s="156"/>
      <c r="FJ38" s="156"/>
      <c r="FK38" s="156"/>
      <c r="FL38" s="156"/>
      <c r="FM38" s="156"/>
      <c r="FN38" s="156"/>
      <c r="FO38" s="156"/>
      <c r="FP38" s="156"/>
      <c r="FQ38" s="156"/>
      <c r="FR38" s="156"/>
      <c r="FS38" s="156"/>
      <c r="FT38" s="156"/>
      <c r="FU38" s="156"/>
      <c r="FV38" s="156"/>
      <c r="FW38" s="156"/>
      <c r="FX38" s="156"/>
      <c r="FY38" s="156"/>
      <c r="FZ38" s="156"/>
      <c r="GA38" s="156"/>
      <c r="GB38" s="156"/>
      <c r="GC38" s="156"/>
      <c r="GD38" s="156"/>
      <c r="GE38" s="193"/>
      <c r="GF38" s="193">
        <v>9.135</v>
      </c>
      <c r="GG38" s="193"/>
      <c r="GH38" s="190"/>
      <c r="GI38" s="191"/>
      <c r="GJ38" s="190"/>
      <c r="GK38" s="195"/>
      <c r="GL38" s="195"/>
      <c r="GM38" s="190">
        <v>1</v>
      </c>
      <c r="GN38" s="189">
        <v>0.6</v>
      </c>
      <c r="GO38" s="156">
        <v>10</v>
      </c>
      <c r="GP38" s="156"/>
      <c r="GQ38" s="156"/>
      <c r="GR38" s="156"/>
      <c r="GS38" s="156"/>
      <c r="GT38" s="156"/>
    </row>
    <row r="39" spans="1:202" ht="21.75">
      <c r="A39" s="152"/>
      <c r="B39" s="152"/>
      <c r="C39" s="153"/>
      <c r="D39" s="153"/>
      <c r="E39" s="154"/>
      <c r="F39" s="155"/>
      <c r="G39" s="156"/>
      <c r="H39" s="156"/>
      <c r="I39" s="156"/>
      <c r="J39" s="156"/>
      <c r="K39" s="157"/>
      <c r="L39" s="157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6"/>
      <c r="CQ39" s="156"/>
      <c r="CR39" s="156"/>
      <c r="CS39" s="156"/>
      <c r="CT39" s="156"/>
      <c r="CU39" s="156"/>
      <c r="CV39" s="156"/>
      <c r="CW39" s="156"/>
      <c r="CX39" s="156"/>
      <c r="CY39" s="156"/>
      <c r="CZ39" s="156"/>
      <c r="DA39" s="156"/>
      <c r="DB39" s="156"/>
      <c r="DC39" s="156"/>
      <c r="DD39" s="156"/>
      <c r="DE39" s="156"/>
      <c r="DF39" s="156"/>
      <c r="DG39" s="156"/>
      <c r="DH39" s="156"/>
      <c r="DI39" s="156"/>
      <c r="DJ39" s="156"/>
      <c r="DK39" s="156"/>
      <c r="DL39" s="156"/>
      <c r="DM39" s="156"/>
      <c r="DN39" s="156"/>
      <c r="DO39" s="156"/>
      <c r="DP39" s="156"/>
      <c r="DQ39" s="156"/>
      <c r="DR39" s="190"/>
      <c r="DS39" s="190"/>
      <c r="DT39" s="156"/>
      <c r="DU39" s="156"/>
      <c r="DV39" s="190" t="s">
        <v>297</v>
      </c>
      <c r="DW39" s="190" t="s">
        <v>277</v>
      </c>
      <c r="DX39" s="190" t="s">
        <v>278</v>
      </c>
      <c r="DY39" s="193">
        <v>0</v>
      </c>
      <c r="DZ39" s="193">
        <v>1.85</v>
      </c>
      <c r="EA39" s="193">
        <v>1.85</v>
      </c>
      <c r="EB39" s="190">
        <v>2548</v>
      </c>
      <c r="EC39" s="190" t="s">
        <v>268</v>
      </c>
      <c r="ED39" s="156">
        <v>0.828</v>
      </c>
      <c r="EE39" s="156">
        <v>2.303</v>
      </c>
      <c r="EF39" s="193">
        <f t="shared" si="9"/>
        <v>0.35953104646113765</v>
      </c>
      <c r="EG39" s="202">
        <v>10000</v>
      </c>
      <c r="EH39" s="201" t="s">
        <v>328</v>
      </c>
      <c r="EI39" s="189">
        <v>1</v>
      </c>
      <c r="EJ39" s="156">
        <v>0.95</v>
      </c>
      <c r="EK39" s="156">
        <v>0.018</v>
      </c>
      <c r="EL39" s="156">
        <v>0.521</v>
      </c>
      <c r="EM39" s="156">
        <v>0.06</v>
      </c>
      <c r="EN39" s="189">
        <v>1.4</v>
      </c>
      <c r="EO39" s="156">
        <v>0.15</v>
      </c>
      <c r="EP39" s="156"/>
      <c r="EQ39" s="156"/>
      <c r="ER39" s="156"/>
      <c r="ES39" s="156"/>
      <c r="ET39" s="189">
        <v>3</v>
      </c>
      <c r="EU39" s="189"/>
      <c r="EV39" s="189">
        <v>3</v>
      </c>
      <c r="EW39" s="156">
        <v>45</v>
      </c>
      <c r="EX39" s="156">
        <v>25</v>
      </c>
      <c r="EY39" s="190">
        <v>150.326</v>
      </c>
      <c r="EZ39" s="156"/>
      <c r="FA39" s="190">
        <v>1.5</v>
      </c>
      <c r="FB39" s="190">
        <v>1.5</v>
      </c>
      <c r="FC39" s="190">
        <v>1</v>
      </c>
      <c r="FD39" s="190" t="s">
        <v>268</v>
      </c>
      <c r="FE39" s="190" t="s">
        <v>268</v>
      </c>
      <c r="FF39" s="190" t="s">
        <v>268</v>
      </c>
      <c r="FG39" s="190" t="s">
        <v>268</v>
      </c>
      <c r="FH39" s="190" t="s">
        <v>268</v>
      </c>
      <c r="FI39" s="190" t="s">
        <v>268</v>
      </c>
      <c r="FJ39" s="190" t="s">
        <v>268</v>
      </c>
      <c r="FK39" s="190" t="s">
        <v>268</v>
      </c>
      <c r="FL39" s="190" t="s">
        <v>268</v>
      </c>
      <c r="FM39" s="190" t="s">
        <v>268</v>
      </c>
      <c r="FN39" s="190" t="s">
        <v>268</v>
      </c>
      <c r="FO39" s="190" t="s">
        <v>268</v>
      </c>
      <c r="FP39" s="190" t="s">
        <v>268</v>
      </c>
      <c r="FQ39" s="190" t="s">
        <v>268</v>
      </c>
      <c r="FR39" s="190">
        <v>6</v>
      </c>
      <c r="FS39" s="190">
        <v>1</v>
      </c>
      <c r="FT39" s="190" t="s">
        <v>268</v>
      </c>
      <c r="FU39" s="156"/>
      <c r="FV39" s="156"/>
      <c r="FW39" s="156"/>
      <c r="FX39" s="156"/>
      <c r="FY39" s="156"/>
      <c r="FZ39" s="156"/>
      <c r="GA39" s="156"/>
      <c r="GB39" s="156"/>
      <c r="GC39" s="156"/>
      <c r="GD39" s="156"/>
      <c r="GE39" s="193"/>
      <c r="GF39" s="193">
        <v>9.306</v>
      </c>
      <c r="GG39" s="193"/>
      <c r="GH39" s="190"/>
      <c r="GI39" s="191"/>
      <c r="GJ39" s="190"/>
      <c r="GK39" s="195"/>
      <c r="GL39" s="195"/>
      <c r="GM39" s="190">
        <v>1</v>
      </c>
      <c r="GN39" s="189">
        <v>0.6</v>
      </c>
      <c r="GO39" s="156">
        <v>10</v>
      </c>
      <c r="GP39" s="156"/>
      <c r="GQ39" s="156"/>
      <c r="GR39" s="156"/>
      <c r="GS39" s="156"/>
      <c r="GT39" s="156"/>
    </row>
    <row r="40" spans="1:202" ht="21.75">
      <c r="A40" s="152"/>
      <c r="B40" s="152"/>
      <c r="C40" s="153"/>
      <c r="D40" s="153"/>
      <c r="E40" s="154"/>
      <c r="F40" s="155"/>
      <c r="G40" s="156"/>
      <c r="H40" s="156"/>
      <c r="I40" s="156"/>
      <c r="J40" s="156"/>
      <c r="K40" s="157"/>
      <c r="L40" s="157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6"/>
      <c r="CO40" s="156"/>
      <c r="CP40" s="156"/>
      <c r="CQ40" s="156"/>
      <c r="CR40" s="156"/>
      <c r="CS40" s="156"/>
      <c r="CT40" s="156"/>
      <c r="CU40" s="156"/>
      <c r="CV40" s="156"/>
      <c r="CW40" s="156"/>
      <c r="CX40" s="156"/>
      <c r="CY40" s="156"/>
      <c r="CZ40" s="156"/>
      <c r="DA40" s="156"/>
      <c r="DB40" s="156"/>
      <c r="DC40" s="156"/>
      <c r="DD40" s="156"/>
      <c r="DE40" s="156"/>
      <c r="DF40" s="156"/>
      <c r="DG40" s="156"/>
      <c r="DH40" s="156"/>
      <c r="DI40" s="156"/>
      <c r="DJ40" s="156"/>
      <c r="DK40" s="156"/>
      <c r="DL40" s="156"/>
      <c r="DM40" s="156"/>
      <c r="DN40" s="156"/>
      <c r="DO40" s="156"/>
      <c r="DP40" s="156"/>
      <c r="DQ40" s="156"/>
      <c r="DR40" s="190"/>
      <c r="DS40" s="190"/>
      <c r="DT40" s="156"/>
      <c r="DU40" s="156"/>
      <c r="DV40" s="190" t="s">
        <v>298</v>
      </c>
      <c r="DW40" s="190" t="s">
        <v>277</v>
      </c>
      <c r="DX40" s="190" t="s">
        <v>278</v>
      </c>
      <c r="DY40" s="193">
        <v>0</v>
      </c>
      <c r="DZ40" s="193">
        <v>2.15</v>
      </c>
      <c r="EA40" s="193">
        <v>2.15</v>
      </c>
      <c r="EB40" s="190">
        <v>2548</v>
      </c>
      <c r="EC40" s="190" t="s">
        <v>268</v>
      </c>
      <c r="ED40" s="156">
        <v>5.868</v>
      </c>
      <c r="EE40" s="193">
        <v>10</v>
      </c>
      <c r="EF40" s="193">
        <f t="shared" si="9"/>
        <v>0.5868</v>
      </c>
      <c r="EG40" s="202">
        <v>10000</v>
      </c>
      <c r="EH40" s="201" t="s">
        <v>328</v>
      </c>
      <c r="EI40" s="189">
        <v>2</v>
      </c>
      <c r="EJ40" s="189">
        <v>2</v>
      </c>
      <c r="EK40" s="156">
        <v>0.018</v>
      </c>
      <c r="EL40" s="156">
        <v>1.086</v>
      </c>
      <c r="EM40" s="156">
        <v>0.08</v>
      </c>
      <c r="EN40" s="189">
        <v>2.8</v>
      </c>
      <c r="EO40" s="189">
        <v>0.3</v>
      </c>
      <c r="EP40" s="156"/>
      <c r="EQ40" s="156"/>
      <c r="ER40" s="156"/>
      <c r="ES40" s="190" t="s">
        <v>321</v>
      </c>
      <c r="ET40" s="189">
        <v>6</v>
      </c>
      <c r="EU40" s="156"/>
      <c r="EV40" s="189">
        <v>3</v>
      </c>
      <c r="EW40" s="156">
        <v>25</v>
      </c>
      <c r="EX40" s="156">
        <v>25</v>
      </c>
      <c r="EY40" s="192">
        <v>149.02</v>
      </c>
      <c r="EZ40" s="156"/>
      <c r="FA40" s="190">
        <v>1.5</v>
      </c>
      <c r="FB40" s="190">
        <v>1.5</v>
      </c>
      <c r="FC40" s="190">
        <v>1</v>
      </c>
      <c r="FD40" s="190">
        <v>3</v>
      </c>
      <c r="FE40" s="190">
        <v>2</v>
      </c>
      <c r="FF40" s="190" t="s">
        <v>268</v>
      </c>
      <c r="FG40" s="190" t="s">
        <v>268</v>
      </c>
      <c r="FH40" s="190" t="s">
        <v>268</v>
      </c>
      <c r="FI40" s="190" t="s">
        <v>268</v>
      </c>
      <c r="FJ40" s="190" t="s">
        <v>268</v>
      </c>
      <c r="FK40" s="190">
        <v>1</v>
      </c>
      <c r="FL40" s="190" t="s">
        <v>268</v>
      </c>
      <c r="FM40" s="190" t="s">
        <v>268</v>
      </c>
      <c r="FN40" s="190" t="s">
        <v>268</v>
      </c>
      <c r="FO40" s="190" t="s">
        <v>268</v>
      </c>
      <c r="FP40" s="190">
        <v>5</v>
      </c>
      <c r="FQ40" s="190" t="s">
        <v>268</v>
      </c>
      <c r="FR40" s="190">
        <v>38</v>
      </c>
      <c r="FS40" s="190">
        <v>1</v>
      </c>
      <c r="FT40" s="190" t="s">
        <v>268</v>
      </c>
      <c r="FU40" s="156"/>
      <c r="FV40" s="156"/>
      <c r="FW40" s="156"/>
      <c r="FX40" s="156"/>
      <c r="FY40" s="156"/>
      <c r="FZ40" s="156"/>
      <c r="GA40" s="156"/>
      <c r="GB40" s="156"/>
      <c r="GC40" s="156"/>
      <c r="GD40" s="156"/>
      <c r="GE40" s="193"/>
      <c r="GF40" s="193">
        <v>9.675</v>
      </c>
      <c r="GG40" s="193"/>
      <c r="GH40" s="190"/>
      <c r="GI40" s="191"/>
      <c r="GJ40" s="190"/>
      <c r="GK40" s="195"/>
      <c r="GL40" s="195"/>
      <c r="GM40" s="190">
        <v>1</v>
      </c>
      <c r="GN40" s="189">
        <v>0.6</v>
      </c>
      <c r="GO40" s="156">
        <v>10</v>
      </c>
      <c r="GP40" s="156"/>
      <c r="GQ40" s="156"/>
      <c r="GR40" s="156"/>
      <c r="GS40" s="156"/>
      <c r="GT40" s="156"/>
    </row>
    <row r="41" spans="1:202" ht="21.75">
      <c r="A41" s="152"/>
      <c r="B41" s="152"/>
      <c r="C41" s="153"/>
      <c r="D41" s="153"/>
      <c r="E41" s="154"/>
      <c r="F41" s="155"/>
      <c r="G41" s="156"/>
      <c r="H41" s="156"/>
      <c r="I41" s="156"/>
      <c r="J41" s="156"/>
      <c r="K41" s="157"/>
      <c r="L41" s="157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  <c r="CN41" s="156"/>
      <c r="CO41" s="156"/>
      <c r="CP41" s="156"/>
      <c r="CQ41" s="156"/>
      <c r="CR41" s="156"/>
      <c r="CS41" s="156"/>
      <c r="CT41" s="156"/>
      <c r="CU41" s="156"/>
      <c r="CV41" s="156"/>
      <c r="CW41" s="156"/>
      <c r="CX41" s="156"/>
      <c r="CY41" s="156"/>
      <c r="CZ41" s="156"/>
      <c r="DA41" s="156"/>
      <c r="DB41" s="156"/>
      <c r="DC41" s="156"/>
      <c r="DD41" s="156"/>
      <c r="DE41" s="156"/>
      <c r="DF41" s="156"/>
      <c r="DG41" s="156"/>
      <c r="DH41" s="156"/>
      <c r="DI41" s="156"/>
      <c r="DJ41" s="156"/>
      <c r="DK41" s="156"/>
      <c r="DL41" s="156"/>
      <c r="DM41" s="156"/>
      <c r="DN41" s="156"/>
      <c r="DO41" s="156"/>
      <c r="DP41" s="156"/>
      <c r="DQ41" s="156"/>
      <c r="DR41" s="190"/>
      <c r="DS41" s="190"/>
      <c r="DT41" s="156"/>
      <c r="DU41" s="156"/>
      <c r="DV41" s="190"/>
      <c r="DW41" s="190"/>
      <c r="DX41" s="190"/>
      <c r="DY41" s="193">
        <v>2.15</v>
      </c>
      <c r="DZ41" s="156">
        <v>4.175</v>
      </c>
      <c r="EA41" s="193">
        <f>+DZ41-DY41</f>
        <v>2.025</v>
      </c>
      <c r="EB41" s="156"/>
      <c r="EC41" s="156"/>
      <c r="ED41" s="156">
        <v>2.011</v>
      </c>
      <c r="EE41" s="156">
        <v>4.485</v>
      </c>
      <c r="EF41" s="193">
        <f t="shared" si="9"/>
        <v>0.4483835005574136</v>
      </c>
      <c r="EG41" s="202">
        <v>10000</v>
      </c>
      <c r="EH41" s="201" t="s">
        <v>328</v>
      </c>
      <c r="EI41" s="189">
        <v>1.5</v>
      </c>
      <c r="EJ41" s="189">
        <v>1.3</v>
      </c>
      <c r="EK41" s="156">
        <v>0.018</v>
      </c>
      <c r="EL41" s="156">
        <v>0.725</v>
      </c>
      <c r="EM41" s="156">
        <v>0.06</v>
      </c>
      <c r="EN41" s="189">
        <v>1.9</v>
      </c>
      <c r="EO41" s="189">
        <v>0.2</v>
      </c>
      <c r="EP41" s="156"/>
      <c r="EQ41" s="156"/>
      <c r="ER41" s="156"/>
      <c r="ES41" s="190" t="s">
        <v>321</v>
      </c>
      <c r="ET41" s="189">
        <v>6</v>
      </c>
      <c r="EU41" s="156"/>
      <c r="EV41" s="189">
        <v>3</v>
      </c>
      <c r="EW41" s="156">
        <v>25</v>
      </c>
      <c r="EX41" s="156">
        <v>25</v>
      </c>
      <c r="EY41" s="156"/>
      <c r="EZ41" s="156"/>
      <c r="FA41" s="190">
        <v>1.5</v>
      </c>
      <c r="FB41" s="190">
        <v>1.5</v>
      </c>
      <c r="FC41" s="156"/>
      <c r="FD41" s="156"/>
      <c r="FE41" s="156"/>
      <c r="FF41" s="156"/>
      <c r="FG41" s="156"/>
      <c r="FH41" s="156"/>
      <c r="FI41" s="156"/>
      <c r="FJ41" s="156"/>
      <c r="FK41" s="156"/>
      <c r="FL41" s="156"/>
      <c r="FM41" s="156"/>
      <c r="FN41" s="156"/>
      <c r="FO41" s="156"/>
      <c r="FP41" s="156"/>
      <c r="FQ41" s="156"/>
      <c r="FR41" s="156"/>
      <c r="FS41" s="156"/>
      <c r="FT41" s="156"/>
      <c r="FU41" s="156"/>
      <c r="FV41" s="156"/>
      <c r="FW41" s="156"/>
      <c r="FX41" s="156"/>
      <c r="FY41" s="156"/>
      <c r="FZ41" s="156"/>
      <c r="GA41" s="156"/>
      <c r="GB41" s="156"/>
      <c r="GC41" s="156"/>
      <c r="GD41" s="156"/>
      <c r="GE41" s="193"/>
      <c r="GF41" s="193">
        <v>9.97</v>
      </c>
      <c r="GG41" s="193"/>
      <c r="GH41" s="190"/>
      <c r="GI41" s="191"/>
      <c r="GJ41" s="190"/>
      <c r="GK41" s="195"/>
      <c r="GL41" s="195"/>
      <c r="GM41" s="190">
        <v>1</v>
      </c>
      <c r="GN41" s="189">
        <v>0.6</v>
      </c>
      <c r="GO41" s="156">
        <v>10</v>
      </c>
      <c r="GP41" s="156"/>
      <c r="GQ41" s="156"/>
      <c r="GR41" s="156"/>
      <c r="GS41" s="156"/>
      <c r="GT41" s="156"/>
    </row>
    <row r="42" spans="1:202" ht="21.75">
      <c r="A42" s="152"/>
      <c r="B42" s="152"/>
      <c r="C42" s="153"/>
      <c r="D42" s="153"/>
      <c r="E42" s="154"/>
      <c r="F42" s="155"/>
      <c r="G42" s="156"/>
      <c r="H42" s="156"/>
      <c r="I42" s="156"/>
      <c r="J42" s="156"/>
      <c r="K42" s="157"/>
      <c r="L42" s="157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156"/>
      <c r="CZ42" s="156"/>
      <c r="DA42" s="156"/>
      <c r="DB42" s="156"/>
      <c r="DC42" s="156"/>
      <c r="DD42" s="156"/>
      <c r="DE42" s="156"/>
      <c r="DF42" s="156"/>
      <c r="DG42" s="156"/>
      <c r="DH42" s="156"/>
      <c r="DI42" s="156"/>
      <c r="DJ42" s="156"/>
      <c r="DK42" s="156"/>
      <c r="DL42" s="156"/>
      <c r="DM42" s="156"/>
      <c r="DN42" s="156"/>
      <c r="DO42" s="156"/>
      <c r="DP42" s="156"/>
      <c r="DQ42" s="156"/>
      <c r="DR42" s="190"/>
      <c r="DS42" s="190"/>
      <c r="DT42" s="156"/>
      <c r="DU42" s="156"/>
      <c r="DV42" s="190"/>
      <c r="DW42" s="190"/>
      <c r="DX42" s="190"/>
      <c r="DY42" s="156">
        <v>4.175</v>
      </c>
      <c r="DZ42" s="193">
        <v>5.26</v>
      </c>
      <c r="EA42" s="193">
        <f>+DZ42-DY42</f>
        <v>1.085</v>
      </c>
      <c r="EB42" s="156"/>
      <c r="EC42" s="156"/>
      <c r="ED42" s="156">
        <v>1.634</v>
      </c>
      <c r="EE42" s="193">
        <v>3.84</v>
      </c>
      <c r="EF42" s="193">
        <f t="shared" si="9"/>
        <v>0.42552083333333335</v>
      </c>
      <c r="EG42" s="202">
        <v>10000</v>
      </c>
      <c r="EH42" s="201" t="s">
        <v>328</v>
      </c>
      <c r="EI42" s="189">
        <v>1.4</v>
      </c>
      <c r="EJ42" s="189">
        <v>1.2</v>
      </c>
      <c r="EK42" s="156">
        <v>0.018</v>
      </c>
      <c r="EL42" s="156">
        <v>0.671</v>
      </c>
      <c r="EM42" s="156">
        <v>0.06</v>
      </c>
      <c r="EN42" s="189">
        <v>1.8</v>
      </c>
      <c r="EO42" s="189">
        <v>0.2</v>
      </c>
      <c r="EP42" s="156"/>
      <c r="EQ42" s="156"/>
      <c r="ER42" s="156"/>
      <c r="ES42" s="190" t="s">
        <v>321</v>
      </c>
      <c r="ET42" s="189">
        <v>6</v>
      </c>
      <c r="EU42" s="156"/>
      <c r="EV42" s="189">
        <v>3</v>
      </c>
      <c r="EW42" s="156">
        <v>25</v>
      </c>
      <c r="EX42" s="156">
        <v>25</v>
      </c>
      <c r="EY42" s="156"/>
      <c r="EZ42" s="156"/>
      <c r="FA42" s="190">
        <v>1.5</v>
      </c>
      <c r="FB42" s="190">
        <v>1.5</v>
      </c>
      <c r="FC42" s="156"/>
      <c r="FD42" s="156"/>
      <c r="FE42" s="156"/>
      <c r="FF42" s="156"/>
      <c r="FG42" s="156"/>
      <c r="FH42" s="156"/>
      <c r="FI42" s="156"/>
      <c r="FJ42" s="156"/>
      <c r="FK42" s="156"/>
      <c r="FL42" s="156"/>
      <c r="FM42" s="156"/>
      <c r="FN42" s="156"/>
      <c r="FO42" s="156"/>
      <c r="FP42" s="156"/>
      <c r="FQ42" s="156"/>
      <c r="FR42" s="156"/>
      <c r="FS42" s="156"/>
      <c r="FT42" s="156"/>
      <c r="FU42" s="156"/>
      <c r="FV42" s="156"/>
      <c r="FW42" s="156"/>
      <c r="FX42" s="156"/>
      <c r="FY42" s="156"/>
      <c r="FZ42" s="156"/>
      <c r="GA42" s="156"/>
      <c r="GB42" s="156"/>
      <c r="GC42" s="156"/>
      <c r="GD42" s="156"/>
      <c r="GE42" s="193"/>
      <c r="GF42" s="193">
        <v>10.584</v>
      </c>
      <c r="GG42" s="193"/>
      <c r="GH42" s="190"/>
      <c r="GI42" s="191"/>
      <c r="GJ42" s="190"/>
      <c r="GK42" s="195"/>
      <c r="GL42" s="195"/>
      <c r="GM42" s="190">
        <v>1</v>
      </c>
      <c r="GN42" s="189">
        <v>0.6</v>
      </c>
      <c r="GO42" s="156">
        <v>10</v>
      </c>
      <c r="GP42" s="156"/>
      <c r="GQ42" s="156"/>
      <c r="GR42" s="156"/>
      <c r="GS42" s="156"/>
      <c r="GT42" s="156"/>
    </row>
    <row r="43" spans="1:202" ht="21.75">
      <c r="A43" s="152"/>
      <c r="B43" s="152"/>
      <c r="C43" s="153"/>
      <c r="D43" s="153"/>
      <c r="E43" s="154"/>
      <c r="F43" s="155"/>
      <c r="G43" s="156"/>
      <c r="H43" s="156"/>
      <c r="I43" s="156"/>
      <c r="J43" s="156"/>
      <c r="K43" s="157"/>
      <c r="L43" s="157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  <c r="CN43" s="156"/>
      <c r="CO43" s="156"/>
      <c r="CP43" s="156"/>
      <c r="CQ43" s="156"/>
      <c r="CR43" s="156"/>
      <c r="CS43" s="156"/>
      <c r="CT43" s="156"/>
      <c r="CU43" s="156"/>
      <c r="CV43" s="156"/>
      <c r="CW43" s="156"/>
      <c r="CX43" s="156"/>
      <c r="CY43" s="156"/>
      <c r="CZ43" s="156"/>
      <c r="DA43" s="156"/>
      <c r="DB43" s="156"/>
      <c r="DC43" s="156"/>
      <c r="DD43" s="156"/>
      <c r="DE43" s="156"/>
      <c r="DF43" s="156"/>
      <c r="DG43" s="156"/>
      <c r="DH43" s="156"/>
      <c r="DI43" s="156"/>
      <c r="DJ43" s="156"/>
      <c r="DK43" s="156"/>
      <c r="DL43" s="156"/>
      <c r="DM43" s="156"/>
      <c r="DN43" s="156"/>
      <c r="DO43" s="156"/>
      <c r="DP43" s="156"/>
      <c r="DQ43" s="156"/>
      <c r="DR43" s="190"/>
      <c r="DS43" s="190"/>
      <c r="DT43" s="156"/>
      <c r="DU43" s="156"/>
      <c r="DV43" s="190"/>
      <c r="DW43" s="190"/>
      <c r="DX43" s="190"/>
      <c r="DY43" s="193">
        <v>5.26</v>
      </c>
      <c r="DZ43" s="156">
        <v>6.415</v>
      </c>
      <c r="EA43" s="193">
        <f>+DZ43-DY43</f>
        <v>1.1550000000000002</v>
      </c>
      <c r="EB43" s="156"/>
      <c r="EC43" s="156"/>
      <c r="ED43" s="156">
        <v>1.248</v>
      </c>
      <c r="EE43" s="156">
        <v>3.135</v>
      </c>
      <c r="EF43" s="193">
        <f t="shared" si="9"/>
        <v>0.3980861244019139</v>
      </c>
      <c r="EG43" s="202">
        <v>10000</v>
      </c>
      <c r="EH43" s="201" t="s">
        <v>328</v>
      </c>
      <c r="EI43" s="189">
        <v>1.2</v>
      </c>
      <c r="EJ43" s="189">
        <v>1.1</v>
      </c>
      <c r="EK43" s="156">
        <v>0.018</v>
      </c>
      <c r="EL43" s="156">
        <v>0.607</v>
      </c>
      <c r="EM43" s="156">
        <v>0.06</v>
      </c>
      <c r="EN43" s="189">
        <v>1.7</v>
      </c>
      <c r="EO43" s="189">
        <v>0.2</v>
      </c>
      <c r="EP43" s="156"/>
      <c r="EQ43" s="156"/>
      <c r="ER43" s="156"/>
      <c r="ES43" s="190" t="s">
        <v>321</v>
      </c>
      <c r="ET43" s="189">
        <v>6</v>
      </c>
      <c r="EU43" s="156"/>
      <c r="EV43" s="189">
        <v>3</v>
      </c>
      <c r="EW43" s="156">
        <v>25</v>
      </c>
      <c r="EX43" s="156">
        <v>25</v>
      </c>
      <c r="EY43" s="156"/>
      <c r="EZ43" s="156"/>
      <c r="FA43" s="190">
        <v>1.5</v>
      </c>
      <c r="FB43" s="190">
        <v>1.5</v>
      </c>
      <c r="FC43" s="156"/>
      <c r="FD43" s="156"/>
      <c r="FE43" s="156"/>
      <c r="FF43" s="156"/>
      <c r="FG43" s="156"/>
      <c r="FH43" s="156"/>
      <c r="FI43" s="156"/>
      <c r="FJ43" s="156"/>
      <c r="FK43" s="156"/>
      <c r="FL43" s="156"/>
      <c r="FM43" s="156"/>
      <c r="FN43" s="156"/>
      <c r="FO43" s="156"/>
      <c r="FP43" s="156"/>
      <c r="FQ43" s="156"/>
      <c r="FR43" s="156"/>
      <c r="FS43" s="156"/>
      <c r="FT43" s="156"/>
      <c r="FU43" s="156"/>
      <c r="FV43" s="156"/>
      <c r="FW43" s="156"/>
      <c r="FX43" s="156"/>
      <c r="FY43" s="156"/>
      <c r="FZ43" s="156"/>
      <c r="GA43" s="156"/>
      <c r="GB43" s="156"/>
      <c r="GC43" s="156"/>
      <c r="GD43" s="156"/>
      <c r="GE43" s="193"/>
      <c r="GF43" s="193">
        <v>10.989</v>
      </c>
      <c r="GG43" s="193"/>
      <c r="GH43" s="190"/>
      <c r="GI43" s="191"/>
      <c r="GJ43" s="190"/>
      <c r="GK43" s="195"/>
      <c r="GL43" s="195"/>
      <c r="GM43" s="190">
        <v>1</v>
      </c>
      <c r="GN43" s="189">
        <v>1</v>
      </c>
      <c r="GO43" s="156">
        <v>10</v>
      </c>
      <c r="GP43" s="156"/>
      <c r="GQ43" s="156"/>
      <c r="GR43" s="156"/>
      <c r="GS43" s="156"/>
      <c r="GT43" s="156"/>
    </row>
    <row r="44" spans="1:202" ht="21.75">
      <c r="A44" s="152"/>
      <c r="B44" s="152"/>
      <c r="C44" s="153"/>
      <c r="D44" s="153"/>
      <c r="E44" s="154"/>
      <c r="F44" s="155"/>
      <c r="G44" s="156"/>
      <c r="H44" s="156"/>
      <c r="I44" s="156"/>
      <c r="J44" s="156"/>
      <c r="K44" s="157"/>
      <c r="L44" s="157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6"/>
      <c r="BV44" s="156"/>
      <c r="BW44" s="156"/>
      <c r="BX44" s="156"/>
      <c r="BY44" s="156"/>
      <c r="BZ44" s="156"/>
      <c r="CA44" s="156"/>
      <c r="CB44" s="156"/>
      <c r="CC44" s="156"/>
      <c r="CD44" s="156"/>
      <c r="CE44" s="156"/>
      <c r="CF44" s="156"/>
      <c r="CG44" s="156"/>
      <c r="CH44" s="156"/>
      <c r="CI44" s="156"/>
      <c r="CJ44" s="156"/>
      <c r="CK44" s="156"/>
      <c r="CL44" s="156"/>
      <c r="CM44" s="156"/>
      <c r="CN44" s="156"/>
      <c r="CO44" s="156"/>
      <c r="CP44" s="156"/>
      <c r="CQ44" s="156"/>
      <c r="CR44" s="156"/>
      <c r="CS44" s="156"/>
      <c r="CT44" s="156"/>
      <c r="CU44" s="156"/>
      <c r="CV44" s="156"/>
      <c r="CW44" s="156"/>
      <c r="CX44" s="156"/>
      <c r="CY44" s="156"/>
      <c r="CZ44" s="156"/>
      <c r="DA44" s="156"/>
      <c r="DB44" s="156"/>
      <c r="DC44" s="156"/>
      <c r="DD44" s="156"/>
      <c r="DE44" s="156"/>
      <c r="DF44" s="156"/>
      <c r="DG44" s="156"/>
      <c r="DH44" s="156"/>
      <c r="DI44" s="156"/>
      <c r="DJ44" s="156"/>
      <c r="DK44" s="156"/>
      <c r="DL44" s="156"/>
      <c r="DM44" s="156"/>
      <c r="DN44" s="156"/>
      <c r="DO44" s="156"/>
      <c r="DP44" s="156"/>
      <c r="DQ44" s="156"/>
      <c r="DR44" s="190"/>
      <c r="DS44" s="190"/>
      <c r="DT44" s="156"/>
      <c r="DU44" s="156"/>
      <c r="DV44" s="190"/>
      <c r="DW44" s="190"/>
      <c r="DX44" s="190"/>
      <c r="DY44" s="156">
        <v>6.415</v>
      </c>
      <c r="DZ44" s="193">
        <v>7.43</v>
      </c>
      <c r="EA44" s="193">
        <f>+DZ44-DY44</f>
        <v>1.0149999999999997</v>
      </c>
      <c r="EB44" s="156"/>
      <c r="EC44" s="156"/>
      <c r="ED44" s="156">
        <v>0.738</v>
      </c>
      <c r="EE44" s="156">
        <v>2.115</v>
      </c>
      <c r="EF44" s="193">
        <f t="shared" si="9"/>
        <v>0.3489361702127659</v>
      </c>
      <c r="EG44" s="202">
        <v>10000</v>
      </c>
      <c r="EH44" s="201" t="s">
        <v>328</v>
      </c>
      <c r="EI44" s="189">
        <v>1</v>
      </c>
      <c r="EJ44" s="189">
        <v>0.9</v>
      </c>
      <c r="EK44" s="156">
        <v>0.018</v>
      </c>
      <c r="EL44" s="156">
        <v>0.498</v>
      </c>
      <c r="EM44" s="156">
        <v>0.06</v>
      </c>
      <c r="EN44" s="156">
        <v>1.35</v>
      </c>
      <c r="EO44" s="156">
        <v>0.15</v>
      </c>
      <c r="EP44" s="156"/>
      <c r="EQ44" s="156"/>
      <c r="ER44" s="156"/>
      <c r="ES44" s="190" t="s">
        <v>321</v>
      </c>
      <c r="ET44" s="189">
        <v>6</v>
      </c>
      <c r="EU44" s="156"/>
      <c r="EV44" s="189">
        <v>3</v>
      </c>
      <c r="EW44" s="156">
        <v>25</v>
      </c>
      <c r="EX44" s="156">
        <v>25</v>
      </c>
      <c r="EY44" s="156"/>
      <c r="EZ44" s="156"/>
      <c r="FA44" s="190">
        <v>1.5</v>
      </c>
      <c r="FB44" s="190">
        <v>1.5</v>
      </c>
      <c r="FC44" s="156"/>
      <c r="FD44" s="156"/>
      <c r="FE44" s="156"/>
      <c r="FF44" s="156"/>
      <c r="FG44" s="156"/>
      <c r="FH44" s="156"/>
      <c r="FI44" s="156"/>
      <c r="FJ44" s="156"/>
      <c r="FK44" s="156"/>
      <c r="FL44" s="156"/>
      <c r="FM44" s="156"/>
      <c r="FN44" s="156"/>
      <c r="FO44" s="156"/>
      <c r="FP44" s="156"/>
      <c r="FQ44" s="156"/>
      <c r="FR44" s="156"/>
      <c r="FS44" s="156"/>
      <c r="FT44" s="156"/>
      <c r="FU44" s="156"/>
      <c r="FV44" s="156"/>
      <c r="FW44" s="156"/>
      <c r="FX44" s="156"/>
      <c r="FY44" s="156"/>
      <c r="FZ44" s="156"/>
      <c r="GA44" s="156"/>
      <c r="GB44" s="156"/>
      <c r="GC44" s="156"/>
      <c r="GD44" s="156"/>
      <c r="GE44" s="193"/>
      <c r="GF44" s="193">
        <v>11.162</v>
      </c>
      <c r="GG44" s="193"/>
      <c r="GH44" s="190"/>
      <c r="GI44" s="191"/>
      <c r="GJ44" s="190"/>
      <c r="GK44" s="195"/>
      <c r="GL44" s="195"/>
      <c r="GM44" s="190">
        <v>1</v>
      </c>
      <c r="GN44" s="189">
        <v>0.6</v>
      </c>
      <c r="GO44" s="156">
        <v>10</v>
      </c>
      <c r="GP44" s="156"/>
      <c r="GQ44" s="156"/>
      <c r="GR44" s="156"/>
      <c r="GS44" s="156"/>
      <c r="GT44" s="156"/>
    </row>
    <row r="45" spans="1:202" ht="21.75">
      <c r="A45" s="152"/>
      <c r="B45" s="152"/>
      <c r="C45" s="153"/>
      <c r="D45" s="153"/>
      <c r="E45" s="154"/>
      <c r="F45" s="155"/>
      <c r="G45" s="156"/>
      <c r="H45" s="156"/>
      <c r="I45" s="156"/>
      <c r="J45" s="156"/>
      <c r="K45" s="157"/>
      <c r="L45" s="157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6"/>
      <c r="DF45" s="156"/>
      <c r="DG45" s="156"/>
      <c r="DH45" s="156"/>
      <c r="DI45" s="156"/>
      <c r="DJ45" s="156"/>
      <c r="DK45" s="156"/>
      <c r="DL45" s="156"/>
      <c r="DM45" s="156"/>
      <c r="DN45" s="156"/>
      <c r="DO45" s="156"/>
      <c r="DP45" s="156"/>
      <c r="DQ45" s="156"/>
      <c r="DR45" s="190"/>
      <c r="DS45" s="190"/>
      <c r="DT45" s="156"/>
      <c r="DU45" s="156"/>
      <c r="DV45" s="190"/>
      <c r="DW45" s="190"/>
      <c r="DX45" s="190"/>
      <c r="DY45" s="193">
        <v>7.43</v>
      </c>
      <c r="DZ45" s="193">
        <v>8.11</v>
      </c>
      <c r="EA45" s="193">
        <f>+DZ45-DY45</f>
        <v>0.6799999999999997</v>
      </c>
      <c r="EB45" s="156"/>
      <c r="EC45" s="156"/>
      <c r="ED45" s="156">
        <v>0.384</v>
      </c>
      <c r="EE45" s="156">
        <v>1.295</v>
      </c>
      <c r="EF45" s="193">
        <v>0.296</v>
      </c>
      <c r="EG45" s="202">
        <v>10000</v>
      </c>
      <c r="EH45" s="201" t="s">
        <v>328</v>
      </c>
      <c r="EI45" s="189">
        <v>0.8</v>
      </c>
      <c r="EJ45" s="189">
        <v>0.7</v>
      </c>
      <c r="EK45" s="156">
        <v>0.018</v>
      </c>
      <c r="EL45" s="193">
        <v>0.39</v>
      </c>
      <c r="EM45" s="156">
        <v>0.06</v>
      </c>
      <c r="EN45" s="156">
        <v>1.15</v>
      </c>
      <c r="EO45" s="156">
        <v>0.15</v>
      </c>
      <c r="EP45" s="156"/>
      <c r="EQ45" s="156"/>
      <c r="ER45" s="156"/>
      <c r="ES45" s="190" t="s">
        <v>321</v>
      </c>
      <c r="ET45" s="189">
        <v>6</v>
      </c>
      <c r="EU45" s="156"/>
      <c r="EV45" s="189">
        <v>3</v>
      </c>
      <c r="EW45" s="156">
        <v>25</v>
      </c>
      <c r="EX45" s="156">
        <v>25</v>
      </c>
      <c r="EY45" s="156"/>
      <c r="EZ45" s="156"/>
      <c r="FA45" s="190">
        <v>1.5</v>
      </c>
      <c r="FB45" s="190">
        <v>1.5</v>
      </c>
      <c r="FC45" s="156"/>
      <c r="FD45" s="156"/>
      <c r="FE45" s="156"/>
      <c r="FF45" s="156"/>
      <c r="FG45" s="156"/>
      <c r="FH45" s="156"/>
      <c r="FI45" s="156"/>
      <c r="FJ45" s="156"/>
      <c r="FK45" s="156"/>
      <c r="FL45" s="156"/>
      <c r="FM45" s="156"/>
      <c r="FN45" s="156"/>
      <c r="FO45" s="156"/>
      <c r="FP45" s="156"/>
      <c r="FQ45" s="156"/>
      <c r="FR45" s="156"/>
      <c r="FS45" s="156"/>
      <c r="FT45" s="156"/>
      <c r="FU45" s="156"/>
      <c r="FV45" s="156"/>
      <c r="FW45" s="156"/>
      <c r="FX45" s="156"/>
      <c r="FY45" s="156"/>
      <c r="FZ45" s="156"/>
      <c r="GA45" s="156"/>
      <c r="GB45" s="156"/>
      <c r="GC45" s="156"/>
      <c r="GD45" s="156"/>
      <c r="GE45" s="193"/>
      <c r="GF45" s="193">
        <v>11.509</v>
      </c>
      <c r="GG45" s="193"/>
      <c r="GH45" s="190"/>
      <c r="GI45" s="191"/>
      <c r="GJ45" s="190"/>
      <c r="GK45" s="195"/>
      <c r="GL45" s="195"/>
      <c r="GM45" s="190">
        <v>1</v>
      </c>
      <c r="GN45" s="189">
        <v>1</v>
      </c>
      <c r="GO45" s="156">
        <v>10</v>
      </c>
      <c r="GP45" s="156"/>
      <c r="GQ45" s="156"/>
      <c r="GR45" s="156"/>
      <c r="GS45" s="156"/>
      <c r="GT45" s="156"/>
    </row>
    <row r="46" spans="1:202" ht="21.75">
      <c r="A46" s="152"/>
      <c r="B46" s="152"/>
      <c r="C46" s="153"/>
      <c r="D46" s="153"/>
      <c r="E46" s="154"/>
      <c r="F46" s="155"/>
      <c r="G46" s="156"/>
      <c r="H46" s="156"/>
      <c r="I46" s="156"/>
      <c r="J46" s="156"/>
      <c r="K46" s="157"/>
      <c r="L46" s="157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  <c r="DM46" s="156"/>
      <c r="DN46" s="156"/>
      <c r="DO46" s="156"/>
      <c r="DP46" s="156"/>
      <c r="DQ46" s="156"/>
      <c r="DR46" s="190"/>
      <c r="DS46" s="190"/>
      <c r="DT46" s="156"/>
      <c r="DU46" s="156"/>
      <c r="DV46" s="190"/>
      <c r="DW46" s="190"/>
      <c r="DX46" s="190"/>
      <c r="DY46" s="156"/>
      <c r="DZ46" s="156"/>
      <c r="EA46" s="156"/>
      <c r="EB46" s="156"/>
      <c r="EC46" s="156"/>
      <c r="ED46" s="156"/>
      <c r="EE46" s="156"/>
      <c r="EF46" s="193"/>
      <c r="EG46" s="156"/>
      <c r="EH46" s="156"/>
      <c r="EI46" s="156"/>
      <c r="EJ46" s="156"/>
      <c r="EK46" s="156"/>
      <c r="EL46" s="156"/>
      <c r="EM46" s="156"/>
      <c r="EN46" s="156"/>
      <c r="EO46" s="156"/>
      <c r="EP46" s="156"/>
      <c r="EQ46" s="156"/>
      <c r="ER46" s="156"/>
      <c r="ES46" s="156"/>
      <c r="ET46" s="156"/>
      <c r="EU46" s="156"/>
      <c r="EV46" s="156"/>
      <c r="EW46" s="156"/>
      <c r="EX46" s="156"/>
      <c r="EY46" s="156"/>
      <c r="EZ46" s="156"/>
      <c r="FA46" s="156"/>
      <c r="FB46" s="156"/>
      <c r="FC46" s="156"/>
      <c r="FD46" s="156"/>
      <c r="FE46" s="156"/>
      <c r="FF46" s="156"/>
      <c r="FG46" s="156"/>
      <c r="FH46" s="156"/>
      <c r="FI46" s="156"/>
      <c r="FJ46" s="156"/>
      <c r="FK46" s="156"/>
      <c r="FL46" s="156"/>
      <c r="FM46" s="156"/>
      <c r="FN46" s="156"/>
      <c r="FO46" s="156"/>
      <c r="FP46" s="156"/>
      <c r="FQ46" s="156"/>
      <c r="FR46" s="156"/>
      <c r="FS46" s="156"/>
      <c r="FT46" s="156"/>
      <c r="FU46" s="156"/>
      <c r="FV46" s="156"/>
      <c r="FW46" s="156"/>
      <c r="FX46" s="156"/>
      <c r="FY46" s="156"/>
      <c r="FZ46" s="156"/>
      <c r="GA46" s="156"/>
      <c r="GB46" s="156"/>
      <c r="GC46" s="156"/>
      <c r="GD46" s="156"/>
      <c r="GE46" s="193"/>
      <c r="GF46" s="193">
        <v>12.102</v>
      </c>
      <c r="GG46" s="193"/>
      <c r="GH46" s="190"/>
      <c r="GI46" s="191"/>
      <c r="GJ46" s="190"/>
      <c r="GK46" s="195"/>
      <c r="GL46" s="195"/>
      <c r="GM46" s="190">
        <v>1</v>
      </c>
      <c r="GN46" s="189">
        <v>1</v>
      </c>
      <c r="GO46" s="156">
        <v>10</v>
      </c>
      <c r="GP46" s="156"/>
      <c r="GQ46" s="156"/>
      <c r="GR46" s="156"/>
      <c r="GS46" s="156"/>
      <c r="GT46" s="156"/>
    </row>
    <row r="47" spans="1:202" ht="21.75">
      <c r="A47" s="152"/>
      <c r="B47" s="152"/>
      <c r="C47" s="153"/>
      <c r="D47" s="153"/>
      <c r="E47" s="154"/>
      <c r="F47" s="155"/>
      <c r="G47" s="156"/>
      <c r="H47" s="156"/>
      <c r="I47" s="156"/>
      <c r="J47" s="156"/>
      <c r="K47" s="157"/>
      <c r="L47" s="157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  <c r="DM47" s="156"/>
      <c r="DN47" s="156"/>
      <c r="DO47" s="156"/>
      <c r="DP47" s="156"/>
      <c r="DQ47" s="156"/>
      <c r="DR47" s="190"/>
      <c r="DS47" s="190"/>
      <c r="DT47" s="156"/>
      <c r="DU47" s="156"/>
      <c r="DV47" s="190" t="s">
        <v>299</v>
      </c>
      <c r="DW47" s="190" t="s">
        <v>277</v>
      </c>
      <c r="DX47" s="190" t="s">
        <v>278</v>
      </c>
      <c r="DY47" s="193">
        <v>0</v>
      </c>
      <c r="DZ47" s="193">
        <v>3.91</v>
      </c>
      <c r="EA47" s="193">
        <v>3.91</v>
      </c>
      <c r="EB47" s="190">
        <v>2548</v>
      </c>
      <c r="EC47" s="190" t="s">
        <v>268</v>
      </c>
      <c r="ED47" s="156">
        <v>3.662</v>
      </c>
      <c r="EE47" s="193">
        <v>7.04</v>
      </c>
      <c r="EF47" s="193">
        <f aca="true" t="shared" si="10" ref="EF47:EF54">+ED47/EE47</f>
        <v>0.5201704545454545</v>
      </c>
      <c r="EG47" s="202">
        <v>10000</v>
      </c>
      <c r="EH47" s="201" t="s">
        <v>328</v>
      </c>
      <c r="EI47" s="189">
        <v>2</v>
      </c>
      <c r="EJ47" s="189">
        <v>1.6</v>
      </c>
      <c r="EK47" s="156">
        <v>0.018</v>
      </c>
      <c r="EL47" s="156" t="s">
        <v>330</v>
      </c>
      <c r="EM47" s="156">
        <v>0.07</v>
      </c>
      <c r="EN47" s="189">
        <v>2.3</v>
      </c>
      <c r="EO47" s="156">
        <v>0.25</v>
      </c>
      <c r="EP47" s="156"/>
      <c r="EQ47" s="156"/>
      <c r="ER47" s="156"/>
      <c r="ES47" s="156"/>
      <c r="ET47" s="189">
        <v>3</v>
      </c>
      <c r="EU47" s="190" t="s">
        <v>321</v>
      </c>
      <c r="EV47" s="189">
        <v>6</v>
      </c>
      <c r="EW47" s="156">
        <v>25</v>
      </c>
      <c r="EX47" s="156">
        <v>25</v>
      </c>
      <c r="EY47" s="190">
        <v>148.322</v>
      </c>
      <c r="EZ47" s="156"/>
      <c r="FA47" s="190">
        <v>1.5</v>
      </c>
      <c r="FB47" s="190">
        <v>1.5</v>
      </c>
      <c r="FC47" s="190">
        <v>1</v>
      </c>
      <c r="FD47" s="190">
        <v>4</v>
      </c>
      <c r="FE47" s="190">
        <v>2</v>
      </c>
      <c r="FF47" s="190" t="s">
        <v>268</v>
      </c>
      <c r="FG47" s="190" t="s">
        <v>268</v>
      </c>
      <c r="FH47" s="190" t="s">
        <v>268</v>
      </c>
      <c r="FI47" s="190" t="s">
        <v>268</v>
      </c>
      <c r="FJ47" s="190" t="s">
        <v>268</v>
      </c>
      <c r="FK47" s="190">
        <v>3</v>
      </c>
      <c r="FL47" s="190" t="s">
        <v>268</v>
      </c>
      <c r="FM47" s="190" t="s">
        <v>268</v>
      </c>
      <c r="FN47" s="190" t="s">
        <v>268</v>
      </c>
      <c r="FO47" s="190" t="s">
        <v>268</v>
      </c>
      <c r="FP47" s="190">
        <v>3</v>
      </c>
      <c r="FQ47" s="190" t="s">
        <v>268</v>
      </c>
      <c r="FR47" s="190">
        <v>30</v>
      </c>
      <c r="FS47" s="190">
        <v>1</v>
      </c>
      <c r="FT47" s="190" t="s">
        <v>268</v>
      </c>
      <c r="FU47" s="156"/>
      <c r="FV47" s="156"/>
      <c r="FW47" s="156"/>
      <c r="FX47" s="156"/>
      <c r="FY47" s="156"/>
      <c r="FZ47" s="156"/>
      <c r="GA47" s="156"/>
      <c r="GB47" s="156"/>
      <c r="GC47" s="156"/>
      <c r="GD47" s="156"/>
      <c r="GE47" s="193"/>
      <c r="GF47" s="193">
        <v>12.537</v>
      </c>
      <c r="GG47" s="193"/>
      <c r="GH47" s="190"/>
      <c r="GI47" s="191"/>
      <c r="GJ47" s="190"/>
      <c r="GK47" s="195"/>
      <c r="GL47" s="195"/>
      <c r="GM47" s="190">
        <v>1</v>
      </c>
      <c r="GN47" s="189">
        <v>0.6</v>
      </c>
      <c r="GO47" s="156">
        <v>9</v>
      </c>
      <c r="GP47" s="156"/>
      <c r="GQ47" s="156"/>
      <c r="GR47" s="156"/>
      <c r="GS47" s="156"/>
      <c r="GT47" s="156"/>
    </row>
    <row r="48" spans="1:202" ht="21.75">
      <c r="A48" s="152"/>
      <c r="B48" s="152"/>
      <c r="C48" s="153"/>
      <c r="D48" s="153"/>
      <c r="E48" s="154"/>
      <c r="F48" s="155"/>
      <c r="G48" s="156"/>
      <c r="H48" s="156"/>
      <c r="I48" s="156"/>
      <c r="J48" s="156"/>
      <c r="K48" s="157"/>
      <c r="L48" s="157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  <c r="CJ48" s="156"/>
      <c r="CK48" s="156"/>
      <c r="CL48" s="156"/>
      <c r="CM48" s="156"/>
      <c r="CN48" s="156"/>
      <c r="CO48" s="156"/>
      <c r="CP48" s="156"/>
      <c r="CQ48" s="156"/>
      <c r="CR48" s="156"/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  <c r="DC48" s="156"/>
      <c r="DD48" s="156"/>
      <c r="DE48" s="156"/>
      <c r="DF48" s="156"/>
      <c r="DG48" s="156"/>
      <c r="DH48" s="156"/>
      <c r="DI48" s="156"/>
      <c r="DJ48" s="156"/>
      <c r="DK48" s="156"/>
      <c r="DL48" s="156"/>
      <c r="DM48" s="156"/>
      <c r="DN48" s="156"/>
      <c r="DO48" s="156"/>
      <c r="DP48" s="156"/>
      <c r="DQ48" s="156"/>
      <c r="DR48" s="190"/>
      <c r="DS48" s="190"/>
      <c r="DT48" s="156"/>
      <c r="DU48" s="156"/>
      <c r="DV48" s="190"/>
      <c r="DW48" s="190"/>
      <c r="DX48" s="190"/>
      <c r="DY48" s="193">
        <v>3.91</v>
      </c>
      <c r="DZ48" s="156">
        <v>6.075</v>
      </c>
      <c r="EA48" s="193">
        <f aca="true" t="shared" si="11" ref="EA48:EA55">+DZ48-DY48</f>
        <v>2.165</v>
      </c>
      <c r="EB48" s="156"/>
      <c r="EC48" s="156"/>
      <c r="ED48" s="156">
        <v>2.352</v>
      </c>
      <c r="EE48" s="193">
        <v>5.04</v>
      </c>
      <c r="EF48" s="193">
        <f t="shared" si="10"/>
        <v>0.4666666666666666</v>
      </c>
      <c r="EG48" s="202">
        <v>10000</v>
      </c>
      <c r="EH48" s="201" t="s">
        <v>328</v>
      </c>
      <c r="EI48" s="189">
        <v>1.5</v>
      </c>
      <c r="EJ48" s="189">
        <v>1.4</v>
      </c>
      <c r="EK48" s="156">
        <v>0.018</v>
      </c>
      <c r="EL48" s="156">
        <v>0.77</v>
      </c>
      <c r="EM48" s="156">
        <v>0.06</v>
      </c>
      <c r="EN48" s="189">
        <v>2</v>
      </c>
      <c r="EO48" s="189">
        <v>0.2</v>
      </c>
      <c r="EP48" s="156"/>
      <c r="EQ48" s="156"/>
      <c r="ER48" s="156"/>
      <c r="ES48" s="156"/>
      <c r="ET48" s="189">
        <v>3</v>
      </c>
      <c r="EU48" s="190" t="s">
        <v>321</v>
      </c>
      <c r="EV48" s="189">
        <v>6</v>
      </c>
      <c r="EW48" s="156">
        <v>25</v>
      </c>
      <c r="EX48" s="156">
        <v>25</v>
      </c>
      <c r="EY48" s="156"/>
      <c r="EZ48" s="156"/>
      <c r="FA48" s="190">
        <v>1.5</v>
      </c>
      <c r="FB48" s="190">
        <v>1.5</v>
      </c>
      <c r="FC48" s="156"/>
      <c r="FD48" s="156"/>
      <c r="FE48" s="156"/>
      <c r="FF48" s="156"/>
      <c r="FG48" s="156"/>
      <c r="FH48" s="156"/>
      <c r="FI48" s="156"/>
      <c r="FJ48" s="156"/>
      <c r="FK48" s="156"/>
      <c r="FL48" s="156"/>
      <c r="FM48" s="156"/>
      <c r="FN48" s="156"/>
      <c r="FO48" s="156"/>
      <c r="FP48" s="156"/>
      <c r="FQ48" s="156"/>
      <c r="FR48" s="156"/>
      <c r="FS48" s="156"/>
      <c r="FT48" s="156"/>
      <c r="FU48" s="156"/>
      <c r="FV48" s="156"/>
      <c r="FW48" s="156"/>
      <c r="FX48" s="156"/>
      <c r="FY48" s="156"/>
      <c r="FZ48" s="156"/>
      <c r="GA48" s="156"/>
      <c r="GB48" s="156"/>
      <c r="GC48" s="156"/>
      <c r="GD48" s="156"/>
      <c r="GE48" s="193"/>
      <c r="GF48" s="193">
        <v>12.937</v>
      </c>
      <c r="GG48" s="193"/>
      <c r="GH48" s="190"/>
      <c r="GI48" s="191"/>
      <c r="GJ48" s="190"/>
      <c r="GK48" s="195"/>
      <c r="GL48" s="195"/>
      <c r="GM48" s="190">
        <v>1</v>
      </c>
      <c r="GN48" s="189">
        <v>1</v>
      </c>
      <c r="GO48" s="156">
        <v>10</v>
      </c>
      <c r="GP48" s="156"/>
      <c r="GQ48" s="156"/>
      <c r="GR48" s="156"/>
      <c r="GS48" s="156"/>
      <c r="GT48" s="156"/>
    </row>
    <row r="49" spans="1:202" ht="21.75">
      <c r="A49" s="152"/>
      <c r="B49" s="152"/>
      <c r="C49" s="153"/>
      <c r="D49" s="153"/>
      <c r="E49" s="154"/>
      <c r="F49" s="155"/>
      <c r="G49" s="156"/>
      <c r="H49" s="156"/>
      <c r="I49" s="156"/>
      <c r="J49" s="156"/>
      <c r="K49" s="157"/>
      <c r="L49" s="157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6"/>
      <c r="CM49" s="156"/>
      <c r="CN49" s="156"/>
      <c r="CO49" s="156"/>
      <c r="CP49" s="156"/>
      <c r="CQ49" s="156"/>
      <c r="CR49" s="156"/>
      <c r="CS49" s="156"/>
      <c r="CT49" s="156"/>
      <c r="CU49" s="156"/>
      <c r="CV49" s="156"/>
      <c r="CW49" s="156"/>
      <c r="CX49" s="156"/>
      <c r="CY49" s="156"/>
      <c r="CZ49" s="156"/>
      <c r="DA49" s="156"/>
      <c r="DB49" s="156"/>
      <c r="DC49" s="156"/>
      <c r="DD49" s="156"/>
      <c r="DE49" s="156"/>
      <c r="DF49" s="156"/>
      <c r="DG49" s="156"/>
      <c r="DH49" s="156"/>
      <c r="DI49" s="156"/>
      <c r="DJ49" s="156"/>
      <c r="DK49" s="156"/>
      <c r="DL49" s="156"/>
      <c r="DM49" s="156"/>
      <c r="DN49" s="156"/>
      <c r="DO49" s="156"/>
      <c r="DP49" s="156"/>
      <c r="DQ49" s="156"/>
      <c r="DR49" s="190"/>
      <c r="DS49" s="190"/>
      <c r="DT49" s="156"/>
      <c r="DU49" s="156"/>
      <c r="DV49" s="190"/>
      <c r="DW49" s="190"/>
      <c r="DX49" s="190"/>
      <c r="DY49" s="156">
        <v>6.075</v>
      </c>
      <c r="DZ49" s="193">
        <v>7.58</v>
      </c>
      <c r="EA49" s="193">
        <f t="shared" si="11"/>
        <v>1.505</v>
      </c>
      <c r="EB49" s="156"/>
      <c r="EC49" s="156"/>
      <c r="ED49" s="156">
        <v>1.634</v>
      </c>
      <c r="EE49" s="193">
        <v>3.84</v>
      </c>
      <c r="EF49" s="193">
        <f t="shared" si="10"/>
        <v>0.42552083333333335</v>
      </c>
      <c r="EG49" s="202">
        <v>10000</v>
      </c>
      <c r="EH49" s="201" t="s">
        <v>328</v>
      </c>
      <c r="EI49" s="189">
        <v>1.4</v>
      </c>
      <c r="EJ49" s="189">
        <v>1.2</v>
      </c>
      <c r="EK49" s="156">
        <v>0.018</v>
      </c>
      <c r="EL49" s="156">
        <v>0.671</v>
      </c>
      <c r="EM49" s="156">
        <v>0.06</v>
      </c>
      <c r="EN49" s="189">
        <v>1.8</v>
      </c>
      <c r="EO49" s="189">
        <v>0.2</v>
      </c>
      <c r="EP49" s="156"/>
      <c r="EQ49" s="156"/>
      <c r="ER49" s="156"/>
      <c r="ES49" s="156"/>
      <c r="ET49" s="189">
        <v>3</v>
      </c>
      <c r="EU49" s="190" t="s">
        <v>321</v>
      </c>
      <c r="EV49" s="189">
        <v>6</v>
      </c>
      <c r="EW49" s="156">
        <v>25</v>
      </c>
      <c r="EX49" s="156">
        <v>25</v>
      </c>
      <c r="EY49" s="156"/>
      <c r="EZ49" s="156"/>
      <c r="FA49" s="190">
        <v>1.5</v>
      </c>
      <c r="FB49" s="190">
        <v>1.5</v>
      </c>
      <c r="FC49" s="156"/>
      <c r="FD49" s="156"/>
      <c r="FE49" s="156"/>
      <c r="FF49" s="156"/>
      <c r="FG49" s="156"/>
      <c r="FH49" s="156"/>
      <c r="FI49" s="156"/>
      <c r="FJ49" s="156"/>
      <c r="FK49" s="156"/>
      <c r="FL49" s="156"/>
      <c r="FM49" s="156"/>
      <c r="FN49" s="156"/>
      <c r="FO49" s="156"/>
      <c r="FP49" s="156"/>
      <c r="FQ49" s="156"/>
      <c r="FR49" s="156"/>
      <c r="FS49" s="156"/>
      <c r="FT49" s="156"/>
      <c r="FU49" s="156"/>
      <c r="FV49" s="156"/>
      <c r="FW49" s="156"/>
      <c r="FX49" s="156"/>
      <c r="FY49" s="156"/>
      <c r="FZ49" s="156"/>
      <c r="GA49" s="156"/>
      <c r="GB49" s="156"/>
      <c r="GC49" s="156"/>
      <c r="GD49" s="156"/>
      <c r="GE49" s="193"/>
      <c r="GF49" s="193">
        <v>13.12</v>
      </c>
      <c r="GG49" s="193"/>
      <c r="GH49" s="190"/>
      <c r="GI49" s="191"/>
      <c r="GJ49" s="190"/>
      <c r="GK49" s="195"/>
      <c r="GL49" s="195"/>
      <c r="GM49" s="190">
        <v>1</v>
      </c>
      <c r="GN49" s="189">
        <v>1</v>
      </c>
      <c r="GO49" s="156">
        <v>10</v>
      </c>
      <c r="GP49" s="156"/>
      <c r="GQ49" s="156"/>
      <c r="GR49" s="156"/>
      <c r="GS49" s="156"/>
      <c r="GT49" s="156"/>
    </row>
    <row r="50" spans="1:202" ht="21.75">
      <c r="A50" s="152"/>
      <c r="B50" s="152"/>
      <c r="C50" s="153"/>
      <c r="D50" s="153"/>
      <c r="E50" s="154"/>
      <c r="F50" s="155"/>
      <c r="G50" s="156"/>
      <c r="H50" s="156"/>
      <c r="I50" s="156"/>
      <c r="J50" s="156"/>
      <c r="K50" s="157"/>
      <c r="L50" s="157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6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6"/>
      <c r="CJ50" s="156"/>
      <c r="CK50" s="156"/>
      <c r="CL50" s="156"/>
      <c r="CM50" s="156"/>
      <c r="CN50" s="156"/>
      <c r="CO50" s="156"/>
      <c r="CP50" s="156"/>
      <c r="CQ50" s="156"/>
      <c r="CR50" s="156"/>
      <c r="CS50" s="156"/>
      <c r="CT50" s="156"/>
      <c r="CU50" s="156"/>
      <c r="CV50" s="156"/>
      <c r="CW50" s="156"/>
      <c r="CX50" s="156"/>
      <c r="CY50" s="156"/>
      <c r="CZ50" s="156"/>
      <c r="DA50" s="156"/>
      <c r="DB50" s="156"/>
      <c r="DC50" s="156"/>
      <c r="DD50" s="156"/>
      <c r="DE50" s="156"/>
      <c r="DF50" s="156"/>
      <c r="DG50" s="156"/>
      <c r="DH50" s="156"/>
      <c r="DI50" s="156"/>
      <c r="DJ50" s="156"/>
      <c r="DK50" s="156"/>
      <c r="DL50" s="156"/>
      <c r="DM50" s="156"/>
      <c r="DN50" s="156"/>
      <c r="DO50" s="156"/>
      <c r="DP50" s="156"/>
      <c r="DQ50" s="156"/>
      <c r="DR50" s="190"/>
      <c r="DS50" s="190"/>
      <c r="DT50" s="156"/>
      <c r="DU50" s="156"/>
      <c r="DV50" s="190"/>
      <c r="DW50" s="190"/>
      <c r="DX50" s="190"/>
      <c r="DY50" s="193">
        <v>7.58</v>
      </c>
      <c r="DZ50" s="193">
        <v>8.35</v>
      </c>
      <c r="EA50" s="193">
        <f t="shared" si="11"/>
        <v>0.7699999999999996</v>
      </c>
      <c r="EB50" s="156"/>
      <c r="EC50" s="156"/>
      <c r="ED50" s="156">
        <v>1.021</v>
      </c>
      <c r="EE50" s="193">
        <v>2.7</v>
      </c>
      <c r="EF50" s="193">
        <f t="shared" si="10"/>
        <v>0.37814814814814807</v>
      </c>
      <c r="EG50" s="202">
        <v>10000</v>
      </c>
      <c r="EH50" s="201" t="s">
        <v>328</v>
      </c>
      <c r="EI50" s="189">
        <v>1.2</v>
      </c>
      <c r="EJ50" s="189">
        <v>1</v>
      </c>
      <c r="EK50" s="156">
        <v>0.018</v>
      </c>
      <c r="EL50" s="156">
        <v>0.562</v>
      </c>
      <c r="EM50" s="156">
        <v>0.06</v>
      </c>
      <c r="EN50" s="189">
        <v>1.6</v>
      </c>
      <c r="EO50" s="189">
        <v>0.2</v>
      </c>
      <c r="EP50" s="156"/>
      <c r="EQ50" s="156"/>
      <c r="ER50" s="156"/>
      <c r="ES50" s="156"/>
      <c r="ET50" s="189">
        <v>3</v>
      </c>
      <c r="EU50" s="190" t="s">
        <v>321</v>
      </c>
      <c r="EV50" s="189">
        <v>6</v>
      </c>
      <c r="EW50" s="156">
        <v>25</v>
      </c>
      <c r="EX50" s="156">
        <v>25</v>
      </c>
      <c r="EY50" s="156"/>
      <c r="EZ50" s="156"/>
      <c r="FA50" s="190">
        <v>1.5</v>
      </c>
      <c r="FB50" s="190">
        <v>1.5</v>
      </c>
      <c r="FC50" s="156"/>
      <c r="FD50" s="156"/>
      <c r="FE50" s="156"/>
      <c r="FF50" s="156"/>
      <c r="FG50" s="156"/>
      <c r="FH50" s="156"/>
      <c r="FI50" s="156"/>
      <c r="FJ50" s="156"/>
      <c r="FK50" s="156"/>
      <c r="FL50" s="156"/>
      <c r="FM50" s="156"/>
      <c r="FN50" s="156"/>
      <c r="FO50" s="156"/>
      <c r="FP50" s="156"/>
      <c r="FQ50" s="156"/>
      <c r="FR50" s="156"/>
      <c r="FS50" s="156"/>
      <c r="FT50" s="156"/>
      <c r="FU50" s="156"/>
      <c r="FV50" s="156"/>
      <c r="FW50" s="156"/>
      <c r="FX50" s="156"/>
      <c r="FY50" s="156"/>
      <c r="FZ50" s="156"/>
      <c r="GA50" s="156"/>
      <c r="GB50" s="156"/>
      <c r="GC50" s="156"/>
      <c r="GD50" s="156"/>
      <c r="GE50" s="193"/>
      <c r="GF50" s="193">
        <v>13.16</v>
      </c>
      <c r="GG50" s="193"/>
      <c r="GH50" s="190"/>
      <c r="GI50" s="191"/>
      <c r="GJ50" s="190"/>
      <c r="GK50" s="195"/>
      <c r="GL50" s="195"/>
      <c r="GM50" s="190">
        <v>1</v>
      </c>
      <c r="GN50" s="189">
        <v>1</v>
      </c>
      <c r="GO50" s="156">
        <v>10</v>
      </c>
      <c r="GP50" s="156"/>
      <c r="GQ50" s="156"/>
      <c r="GR50" s="156"/>
      <c r="GS50" s="156"/>
      <c r="GT50" s="156"/>
    </row>
    <row r="51" spans="1:202" ht="21.75">
      <c r="A51" s="152"/>
      <c r="B51" s="152"/>
      <c r="C51" s="153"/>
      <c r="D51" s="153"/>
      <c r="E51" s="154"/>
      <c r="F51" s="155"/>
      <c r="G51" s="156"/>
      <c r="H51" s="156"/>
      <c r="I51" s="156"/>
      <c r="J51" s="156"/>
      <c r="K51" s="157"/>
      <c r="L51" s="157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156"/>
      <c r="BR51" s="156"/>
      <c r="BS51" s="156"/>
      <c r="BT51" s="156"/>
      <c r="BU51" s="156"/>
      <c r="BV51" s="156"/>
      <c r="BW51" s="156"/>
      <c r="BX51" s="156"/>
      <c r="BY51" s="156"/>
      <c r="BZ51" s="156"/>
      <c r="CA51" s="156"/>
      <c r="CB51" s="156"/>
      <c r="CC51" s="156"/>
      <c r="CD51" s="156"/>
      <c r="CE51" s="156"/>
      <c r="CF51" s="156"/>
      <c r="CG51" s="156"/>
      <c r="CH51" s="156"/>
      <c r="CI51" s="156"/>
      <c r="CJ51" s="156"/>
      <c r="CK51" s="156"/>
      <c r="CL51" s="156"/>
      <c r="CM51" s="156"/>
      <c r="CN51" s="156"/>
      <c r="CO51" s="156"/>
      <c r="CP51" s="156"/>
      <c r="CQ51" s="156"/>
      <c r="CR51" s="156"/>
      <c r="CS51" s="156"/>
      <c r="CT51" s="156"/>
      <c r="CU51" s="156"/>
      <c r="CV51" s="156"/>
      <c r="CW51" s="156"/>
      <c r="CX51" s="156"/>
      <c r="CY51" s="156"/>
      <c r="CZ51" s="156"/>
      <c r="DA51" s="156"/>
      <c r="DB51" s="156"/>
      <c r="DC51" s="156"/>
      <c r="DD51" s="156"/>
      <c r="DE51" s="156"/>
      <c r="DF51" s="156"/>
      <c r="DG51" s="156"/>
      <c r="DH51" s="156"/>
      <c r="DI51" s="156"/>
      <c r="DJ51" s="156"/>
      <c r="DK51" s="156"/>
      <c r="DL51" s="156"/>
      <c r="DM51" s="156"/>
      <c r="DN51" s="156"/>
      <c r="DO51" s="156"/>
      <c r="DP51" s="156"/>
      <c r="DQ51" s="156"/>
      <c r="DR51" s="190"/>
      <c r="DS51" s="190"/>
      <c r="DT51" s="156"/>
      <c r="DU51" s="156"/>
      <c r="DV51" s="190"/>
      <c r="DW51" s="190"/>
      <c r="DX51" s="190"/>
      <c r="DY51" s="193">
        <v>8.35</v>
      </c>
      <c r="DZ51" s="193">
        <v>10.52</v>
      </c>
      <c r="EA51" s="193">
        <f t="shared" si="11"/>
        <v>2.17</v>
      </c>
      <c r="EB51" s="156"/>
      <c r="EC51" s="156"/>
      <c r="ED51" s="156">
        <v>0.233</v>
      </c>
      <c r="EE51" s="156">
        <v>0.894</v>
      </c>
      <c r="EF51" s="193">
        <f t="shared" si="10"/>
        <v>0.2606263982102908</v>
      </c>
      <c r="EG51" s="202">
        <v>10000</v>
      </c>
      <c r="EH51" s="201" t="s">
        <v>328</v>
      </c>
      <c r="EI51" s="189">
        <v>0.8</v>
      </c>
      <c r="EJ51" s="156">
        <v>0.55</v>
      </c>
      <c r="EK51" s="156">
        <v>0.018</v>
      </c>
      <c r="EL51" s="156">
        <v>0.321</v>
      </c>
      <c r="EM51" s="156">
        <v>0.06</v>
      </c>
      <c r="EN51" s="189">
        <v>1</v>
      </c>
      <c r="EO51" s="189">
        <v>0.2</v>
      </c>
      <c r="EP51" s="156"/>
      <c r="EQ51" s="156"/>
      <c r="ER51" s="156"/>
      <c r="ES51" s="156"/>
      <c r="ET51" s="189">
        <v>3</v>
      </c>
      <c r="EU51" s="190" t="s">
        <v>321</v>
      </c>
      <c r="EV51" s="189">
        <v>6</v>
      </c>
      <c r="EW51" s="156">
        <v>25</v>
      </c>
      <c r="EX51" s="156">
        <v>25</v>
      </c>
      <c r="EY51" s="156"/>
      <c r="EZ51" s="156"/>
      <c r="FA51" s="190">
        <v>1.5</v>
      </c>
      <c r="FB51" s="190">
        <v>1.5</v>
      </c>
      <c r="FC51" s="156"/>
      <c r="FD51" s="156"/>
      <c r="FE51" s="156"/>
      <c r="FF51" s="156"/>
      <c r="FG51" s="156"/>
      <c r="FH51" s="156"/>
      <c r="FI51" s="156"/>
      <c r="FJ51" s="156"/>
      <c r="FK51" s="156"/>
      <c r="FL51" s="156"/>
      <c r="FM51" s="156"/>
      <c r="FN51" s="156"/>
      <c r="FO51" s="156"/>
      <c r="FP51" s="156"/>
      <c r="FQ51" s="156"/>
      <c r="FR51" s="156"/>
      <c r="FS51" s="156"/>
      <c r="FT51" s="156"/>
      <c r="FU51" s="156"/>
      <c r="FV51" s="156"/>
      <c r="FW51" s="156"/>
      <c r="FX51" s="156"/>
      <c r="FY51" s="156"/>
      <c r="FZ51" s="156"/>
      <c r="GA51" s="156"/>
      <c r="GB51" s="156"/>
      <c r="GC51" s="156"/>
      <c r="GD51" s="156"/>
      <c r="GE51" s="193"/>
      <c r="GF51" s="193">
        <v>13.28</v>
      </c>
      <c r="GG51" s="193"/>
      <c r="GH51" s="190"/>
      <c r="GI51" s="191"/>
      <c r="GJ51" s="190"/>
      <c r="GK51" s="195"/>
      <c r="GL51" s="195"/>
      <c r="GM51" s="190">
        <v>1</v>
      </c>
      <c r="GN51" s="189">
        <v>0.6</v>
      </c>
      <c r="GO51" s="156">
        <v>11</v>
      </c>
      <c r="GP51" s="156"/>
      <c r="GQ51" s="156"/>
      <c r="GR51" s="156"/>
      <c r="GS51" s="156"/>
      <c r="GT51" s="156"/>
    </row>
    <row r="52" spans="1:202" ht="21.75">
      <c r="A52" s="152"/>
      <c r="B52" s="152"/>
      <c r="C52" s="153"/>
      <c r="D52" s="153"/>
      <c r="E52" s="154"/>
      <c r="F52" s="155"/>
      <c r="G52" s="156"/>
      <c r="H52" s="156"/>
      <c r="I52" s="156"/>
      <c r="J52" s="156"/>
      <c r="K52" s="157"/>
      <c r="L52" s="157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  <c r="CK52" s="156"/>
      <c r="CL52" s="156"/>
      <c r="CM52" s="156"/>
      <c r="CN52" s="156"/>
      <c r="CO52" s="156"/>
      <c r="CP52" s="156"/>
      <c r="CQ52" s="156"/>
      <c r="CR52" s="156"/>
      <c r="CS52" s="156"/>
      <c r="CT52" s="156"/>
      <c r="CU52" s="156"/>
      <c r="CV52" s="156"/>
      <c r="CW52" s="156"/>
      <c r="CX52" s="156"/>
      <c r="CY52" s="156"/>
      <c r="CZ52" s="156"/>
      <c r="DA52" s="156"/>
      <c r="DB52" s="156"/>
      <c r="DC52" s="156"/>
      <c r="DD52" s="156"/>
      <c r="DE52" s="156"/>
      <c r="DF52" s="156"/>
      <c r="DG52" s="156"/>
      <c r="DH52" s="156"/>
      <c r="DI52" s="156"/>
      <c r="DJ52" s="156"/>
      <c r="DK52" s="156"/>
      <c r="DL52" s="156"/>
      <c r="DM52" s="156"/>
      <c r="DN52" s="156"/>
      <c r="DO52" s="156"/>
      <c r="DP52" s="156"/>
      <c r="DQ52" s="156"/>
      <c r="DR52" s="190"/>
      <c r="DS52" s="190"/>
      <c r="DT52" s="156"/>
      <c r="DU52" s="156"/>
      <c r="DV52" s="190" t="s">
        <v>326</v>
      </c>
      <c r="DW52" s="190" t="s">
        <v>277</v>
      </c>
      <c r="DX52" s="190" t="s">
        <v>278</v>
      </c>
      <c r="DY52" s="193">
        <v>0</v>
      </c>
      <c r="DZ52" s="193">
        <v>0.93</v>
      </c>
      <c r="EA52" s="193">
        <f t="shared" si="11"/>
        <v>0.93</v>
      </c>
      <c r="EB52" s="190">
        <v>2548</v>
      </c>
      <c r="EC52" s="190" t="s">
        <v>268</v>
      </c>
      <c r="ED52" s="156">
        <v>1.248</v>
      </c>
      <c r="EE52" s="156">
        <v>3.135</v>
      </c>
      <c r="EF52" s="193">
        <f t="shared" si="10"/>
        <v>0.3980861244019139</v>
      </c>
      <c r="EG52" s="202">
        <v>10000</v>
      </c>
      <c r="EH52" s="201" t="s">
        <v>328</v>
      </c>
      <c r="EI52" s="189">
        <v>1.2</v>
      </c>
      <c r="EJ52" s="189">
        <v>1.1</v>
      </c>
      <c r="EK52" s="156">
        <v>0.018</v>
      </c>
      <c r="EL52" s="156">
        <v>0.607</v>
      </c>
      <c r="EM52" s="156">
        <v>0.06</v>
      </c>
      <c r="EN52" s="189">
        <v>1.7</v>
      </c>
      <c r="EO52" s="189">
        <v>0.2</v>
      </c>
      <c r="EP52" s="156"/>
      <c r="EQ52" s="156"/>
      <c r="ER52" s="156"/>
      <c r="ES52" s="190"/>
      <c r="ET52" s="189"/>
      <c r="EU52" s="156"/>
      <c r="EV52" s="189">
        <v>3</v>
      </c>
      <c r="EW52" s="156"/>
      <c r="EX52" s="156"/>
      <c r="EY52" s="190">
        <v>149.488</v>
      </c>
      <c r="EZ52" s="156"/>
      <c r="FA52" s="190">
        <v>1.5</v>
      </c>
      <c r="FB52" s="190">
        <v>1.5</v>
      </c>
      <c r="FC52" s="190">
        <v>1</v>
      </c>
      <c r="FD52" s="190" t="s">
        <v>268</v>
      </c>
      <c r="FE52" s="190">
        <v>1</v>
      </c>
      <c r="FF52" s="190" t="s">
        <v>268</v>
      </c>
      <c r="FG52" s="190" t="s">
        <v>268</v>
      </c>
      <c r="FH52" s="190" t="s">
        <v>268</v>
      </c>
      <c r="FI52" s="190" t="s">
        <v>268</v>
      </c>
      <c r="FJ52" s="190" t="s">
        <v>268</v>
      </c>
      <c r="FK52" s="190" t="s">
        <v>268</v>
      </c>
      <c r="FL52" s="190" t="s">
        <v>268</v>
      </c>
      <c r="FM52" s="190" t="s">
        <v>268</v>
      </c>
      <c r="FN52" s="190" t="s">
        <v>268</v>
      </c>
      <c r="FO52" s="190" t="s">
        <v>268</v>
      </c>
      <c r="FP52" s="190" t="s">
        <v>268</v>
      </c>
      <c r="FQ52" s="190" t="s">
        <v>268</v>
      </c>
      <c r="FR52" s="190">
        <v>16</v>
      </c>
      <c r="FS52" s="190">
        <v>1</v>
      </c>
      <c r="FT52" s="190" t="s">
        <v>268</v>
      </c>
      <c r="FU52" s="156"/>
      <c r="FV52" s="156"/>
      <c r="FW52" s="156"/>
      <c r="FX52" s="156"/>
      <c r="FY52" s="156"/>
      <c r="FZ52" s="156"/>
      <c r="GA52" s="156"/>
      <c r="GB52" s="156"/>
      <c r="GC52" s="156"/>
      <c r="GD52" s="156" t="s">
        <v>281</v>
      </c>
      <c r="GE52" s="193">
        <v>0</v>
      </c>
      <c r="GF52" s="156">
        <v>6.124</v>
      </c>
      <c r="GG52" s="156">
        <v>6.124</v>
      </c>
      <c r="GH52" s="190" t="s">
        <v>286</v>
      </c>
      <c r="GI52" s="191">
        <v>6</v>
      </c>
      <c r="GJ52" s="190">
        <v>2.5</v>
      </c>
      <c r="GK52" s="190">
        <v>1.5</v>
      </c>
      <c r="GL52" s="190">
        <v>1.5</v>
      </c>
      <c r="GM52" s="190">
        <v>1</v>
      </c>
      <c r="GN52" s="197">
        <v>0.6</v>
      </c>
      <c r="GO52" s="196">
        <v>11</v>
      </c>
      <c r="GP52" s="156"/>
      <c r="GQ52" s="156"/>
      <c r="GR52" s="156"/>
      <c r="GS52" s="156"/>
      <c r="GT52" s="156"/>
    </row>
    <row r="53" spans="1:202" ht="21.75">
      <c r="A53" s="152"/>
      <c r="B53" s="152"/>
      <c r="C53" s="153"/>
      <c r="D53" s="153"/>
      <c r="E53" s="154"/>
      <c r="F53" s="155"/>
      <c r="G53" s="156"/>
      <c r="H53" s="156"/>
      <c r="I53" s="156"/>
      <c r="J53" s="156"/>
      <c r="K53" s="157"/>
      <c r="L53" s="157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  <c r="CN53" s="156"/>
      <c r="CO53" s="156"/>
      <c r="CP53" s="156"/>
      <c r="CQ53" s="156"/>
      <c r="CR53" s="156"/>
      <c r="CS53" s="156"/>
      <c r="CT53" s="156"/>
      <c r="CU53" s="156"/>
      <c r="CV53" s="156"/>
      <c r="CW53" s="156"/>
      <c r="CX53" s="156"/>
      <c r="CY53" s="156"/>
      <c r="CZ53" s="156"/>
      <c r="DA53" s="156"/>
      <c r="DB53" s="156"/>
      <c r="DC53" s="156"/>
      <c r="DD53" s="156"/>
      <c r="DE53" s="156"/>
      <c r="DF53" s="156"/>
      <c r="DG53" s="156"/>
      <c r="DH53" s="156"/>
      <c r="DI53" s="156"/>
      <c r="DJ53" s="156"/>
      <c r="DK53" s="156"/>
      <c r="DL53" s="156"/>
      <c r="DM53" s="156"/>
      <c r="DN53" s="156"/>
      <c r="DO53" s="156"/>
      <c r="DP53" s="156"/>
      <c r="DQ53" s="156"/>
      <c r="DR53" s="190"/>
      <c r="DS53" s="190"/>
      <c r="DT53" s="156"/>
      <c r="DU53" s="156"/>
      <c r="DV53" s="156"/>
      <c r="DW53" s="156"/>
      <c r="DX53" s="156"/>
      <c r="DY53" s="193">
        <v>0.93</v>
      </c>
      <c r="DZ53" s="193">
        <v>1.88</v>
      </c>
      <c r="EA53" s="193">
        <f t="shared" si="11"/>
        <v>0.9499999999999998</v>
      </c>
      <c r="EB53" s="156"/>
      <c r="EC53" s="156"/>
      <c r="ED53" s="156">
        <v>1.021</v>
      </c>
      <c r="EE53" s="193">
        <v>2.7</v>
      </c>
      <c r="EF53" s="193">
        <f t="shared" si="10"/>
        <v>0.37814814814814807</v>
      </c>
      <c r="EG53" s="202">
        <v>10000</v>
      </c>
      <c r="EH53" s="201" t="s">
        <v>328</v>
      </c>
      <c r="EI53" s="189">
        <v>1.2</v>
      </c>
      <c r="EJ53" s="189">
        <v>1</v>
      </c>
      <c r="EK53" s="156">
        <v>0.018</v>
      </c>
      <c r="EL53" s="156">
        <v>0.562</v>
      </c>
      <c r="EM53" s="156">
        <v>0.06</v>
      </c>
      <c r="EN53" s="189">
        <v>1.6</v>
      </c>
      <c r="EO53" s="189">
        <v>0.2</v>
      </c>
      <c r="EP53" s="156"/>
      <c r="EQ53" s="156"/>
      <c r="ER53" s="156"/>
      <c r="ES53" s="190"/>
      <c r="ET53" s="189"/>
      <c r="EU53" s="156"/>
      <c r="EV53" s="189">
        <v>3</v>
      </c>
      <c r="EW53" s="156"/>
      <c r="EX53" s="156"/>
      <c r="EY53" s="190"/>
      <c r="EZ53" s="156"/>
      <c r="FA53" s="190">
        <v>1.5</v>
      </c>
      <c r="FB53" s="190">
        <v>1.5</v>
      </c>
      <c r="FC53" s="156"/>
      <c r="FD53" s="156"/>
      <c r="FE53" s="156"/>
      <c r="FF53" s="156"/>
      <c r="FG53" s="156"/>
      <c r="FH53" s="156"/>
      <c r="FI53" s="156"/>
      <c r="FJ53" s="156"/>
      <c r="FK53" s="156"/>
      <c r="FL53" s="156"/>
      <c r="FM53" s="156"/>
      <c r="FN53" s="156"/>
      <c r="FO53" s="156"/>
      <c r="FP53" s="156"/>
      <c r="FQ53" s="156"/>
      <c r="FR53" s="156"/>
      <c r="FS53" s="156"/>
      <c r="FT53" s="156"/>
      <c r="FU53" s="156"/>
      <c r="FV53" s="156"/>
      <c r="FW53" s="156"/>
      <c r="FX53" s="156"/>
      <c r="FY53" s="156"/>
      <c r="FZ53" s="156"/>
      <c r="GA53" s="156"/>
      <c r="GB53" s="156"/>
      <c r="GC53" s="156"/>
      <c r="GD53" s="156" t="s">
        <v>283</v>
      </c>
      <c r="GE53" s="156"/>
      <c r="GF53" s="156"/>
      <c r="GG53" s="156"/>
      <c r="GH53" s="156"/>
      <c r="GI53" s="190"/>
      <c r="GJ53" s="190"/>
      <c r="GK53" s="190"/>
      <c r="GL53" s="190"/>
      <c r="GM53" s="156"/>
      <c r="GN53" s="156"/>
      <c r="GO53" s="156"/>
      <c r="GP53" s="156"/>
      <c r="GQ53" s="156"/>
      <c r="GR53" s="156"/>
      <c r="GS53" s="156"/>
      <c r="GT53" s="156"/>
    </row>
    <row r="54" spans="1:202" ht="21.75">
      <c r="A54" s="152"/>
      <c r="B54" s="152"/>
      <c r="C54" s="153"/>
      <c r="D54" s="153"/>
      <c r="E54" s="154"/>
      <c r="F54" s="155"/>
      <c r="G54" s="156"/>
      <c r="H54" s="156"/>
      <c r="I54" s="156"/>
      <c r="J54" s="156"/>
      <c r="K54" s="157"/>
      <c r="L54" s="157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  <c r="BO54" s="156"/>
      <c r="BP54" s="156"/>
      <c r="BQ54" s="156"/>
      <c r="BR54" s="156"/>
      <c r="BS54" s="156"/>
      <c r="BT54" s="156"/>
      <c r="BU54" s="156"/>
      <c r="BV54" s="156"/>
      <c r="BW54" s="156"/>
      <c r="BX54" s="156"/>
      <c r="BY54" s="156"/>
      <c r="BZ54" s="156"/>
      <c r="CA54" s="156"/>
      <c r="CB54" s="156"/>
      <c r="CC54" s="156"/>
      <c r="CD54" s="156"/>
      <c r="CE54" s="156"/>
      <c r="CF54" s="156"/>
      <c r="CG54" s="156"/>
      <c r="CH54" s="156"/>
      <c r="CI54" s="156"/>
      <c r="CJ54" s="156"/>
      <c r="CK54" s="156"/>
      <c r="CL54" s="156"/>
      <c r="CM54" s="156"/>
      <c r="CN54" s="156"/>
      <c r="CO54" s="156"/>
      <c r="CP54" s="156"/>
      <c r="CQ54" s="156"/>
      <c r="CR54" s="156"/>
      <c r="CS54" s="156"/>
      <c r="CT54" s="156"/>
      <c r="CU54" s="156"/>
      <c r="CV54" s="156"/>
      <c r="CW54" s="156"/>
      <c r="CX54" s="156"/>
      <c r="CY54" s="156"/>
      <c r="CZ54" s="156"/>
      <c r="DA54" s="156"/>
      <c r="DB54" s="156"/>
      <c r="DC54" s="156"/>
      <c r="DD54" s="156"/>
      <c r="DE54" s="156"/>
      <c r="DF54" s="156"/>
      <c r="DG54" s="156"/>
      <c r="DH54" s="156"/>
      <c r="DI54" s="156"/>
      <c r="DJ54" s="156"/>
      <c r="DK54" s="156"/>
      <c r="DL54" s="156"/>
      <c r="DM54" s="156"/>
      <c r="DN54" s="156"/>
      <c r="DO54" s="156"/>
      <c r="DP54" s="156"/>
      <c r="DQ54" s="156"/>
      <c r="DR54" s="190"/>
      <c r="DS54" s="190"/>
      <c r="DT54" s="156"/>
      <c r="DU54" s="156"/>
      <c r="DV54" s="156"/>
      <c r="DW54" s="156"/>
      <c r="DX54" s="156"/>
      <c r="DY54" s="193">
        <v>1.88</v>
      </c>
      <c r="DZ54" s="193">
        <v>2.93</v>
      </c>
      <c r="EA54" s="193">
        <f t="shared" si="11"/>
        <v>1.0500000000000003</v>
      </c>
      <c r="EB54" s="156"/>
      <c r="EC54" s="156"/>
      <c r="ED54" s="156">
        <v>0.655</v>
      </c>
      <c r="EE54" s="156">
        <v>1.934</v>
      </c>
      <c r="EF54" s="193">
        <f t="shared" si="10"/>
        <v>0.33867631851085833</v>
      </c>
      <c r="EG54" s="202">
        <v>10000</v>
      </c>
      <c r="EH54" s="201" t="s">
        <v>328</v>
      </c>
      <c r="EI54" s="189">
        <v>1</v>
      </c>
      <c r="EJ54" s="189">
        <v>0.85</v>
      </c>
      <c r="EK54" s="156">
        <v>0.018</v>
      </c>
      <c r="EL54" s="156">
        <v>0.476</v>
      </c>
      <c r="EM54" s="156">
        <v>0.06</v>
      </c>
      <c r="EN54" s="189">
        <v>1.3</v>
      </c>
      <c r="EO54" s="156">
        <v>0.15</v>
      </c>
      <c r="EP54" s="156"/>
      <c r="EQ54" s="156"/>
      <c r="ER54" s="156"/>
      <c r="ES54" s="190"/>
      <c r="ET54" s="189"/>
      <c r="EU54" s="156"/>
      <c r="EV54" s="189">
        <v>3</v>
      </c>
      <c r="EW54" s="156"/>
      <c r="EX54" s="156"/>
      <c r="EY54" s="190"/>
      <c r="EZ54" s="156"/>
      <c r="FA54" s="190">
        <v>1.5</v>
      </c>
      <c r="FB54" s="190">
        <v>1.5</v>
      </c>
      <c r="FC54" s="156"/>
      <c r="FD54" s="156"/>
      <c r="FE54" s="156"/>
      <c r="FF54" s="156"/>
      <c r="FG54" s="156"/>
      <c r="FH54" s="156"/>
      <c r="FI54" s="156"/>
      <c r="FJ54" s="156"/>
      <c r="FK54" s="156"/>
      <c r="FL54" s="156"/>
      <c r="FM54" s="156"/>
      <c r="FN54" s="156"/>
      <c r="FO54" s="156"/>
      <c r="FP54" s="156"/>
      <c r="FQ54" s="156"/>
      <c r="FR54" s="156"/>
      <c r="FS54" s="156"/>
      <c r="FT54" s="156"/>
      <c r="FU54" s="156"/>
      <c r="FV54" s="156"/>
      <c r="FW54" s="156"/>
      <c r="FX54" s="156"/>
      <c r="FY54" s="156"/>
      <c r="FZ54" s="156"/>
      <c r="GA54" s="156"/>
      <c r="GB54" s="156"/>
      <c r="GC54" s="156"/>
      <c r="GD54" s="156"/>
      <c r="GE54" s="156"/>
      <c r="GF54" s="193">
        <v>0.4</v>
      </c>
      <c r="GG54" s="156"/>
      <c r="GH54" s="156"/>
      <c r="GI54" s="190"/>
      <c r="GJ54" s="190"/>
      <c r="GK54" s="190"/>
      <c r="GL54" s="190"/>
      <c r="GM54" s="190">
        <v>1</v>
      </c>
      <c r="GN54" s="189">
        <v>1</v>
      </c>
      <c r="GO54" s="156">
        <v>10</v>
      </c>
      <c r="GP54" s="156"/>
      <c r="GQ54" s="156"/>
      <c r="GR54" s="156"/>
      <c r="GS54" s="156"/>
      <c r="GT54" s="156"/>
    </row>
    <row r="55" spans="1:202" ht="21.75">
      <c r="A55" s="152"/>
      <c r="B55" s="152"/>
      <c r="C55" s="153"/>
      <c r="D55" s="153"/>
      <c r="E55" s="154"/>
      <c r="F55" s="155"/>
      <c r="G55" s="156"/>
      <c r="H55" s="156"/>
      <c r="I55" s="156"/>
      <c r="J55" s="156"/>
      <c r="K55" s="157"/>
      <c r="L55" s="157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156"/>
      <c r="CJ55" s="156"/>
      <c r="CK55" s="156"/>
      <c r="CL55" s="156"/>
      <c r="CM55" s="156"/>
      <c r="CN55" s="156"/>
      <c r="CO55" s="156"/>
      <c r="CP55" s="156"/>
      <c r="CQ55" s="156"/>
      <c r="CR55" s="156"/>
      <c r="CS55" s="156"/>
      <c r="CT55" s="156"/>
      <c r="CU55" s="156"/>
      <c r="CV55" s="156"/>
      <c r="CW55" s="156"/>
      <c r="CX55" s="156"/>
      <c r="CY55" s="156"/>
      <c r="CZ55" s="156"/>
      <c r="DA55" s="156"/>
      <c r="DB55" s="156"/>
      <c r="DC55" s="156"/>
      <c r="DD55" s="156"/>
      <c r="DE55" s="156"/>
      <c r="DF55" s="156"/>
      <c r="DG55" s="156"/>
      <c r="DH55" s="156"/>
      <c r="DI55" s="156"/>
      <c r="DJ55" s="156"/>
      <c r="DK55" s="156"/>
      <c r="DL55" s="156"/>
      <c r="DM55" s="156"/>
      <c r="DN55" s="156"/>
      <c r="DO55" s="156"/>
      <c r="DP55" s="156"/>
      <c r="DQ55" s="156"/>
      <c r="DR55" s="190"/>
      <c r="DS55" s="190"/>
      <c r="DT55" s="156"/>
      <c r="DU55" s="156"/>
      <c r="DV55" s="156"/>
      <c r="DW55" s="156"/>
      <c r="DX55" s="156"/>
      <c r="DY55" s="193">
        <v>2.93</v>
      </c>
      <c r="DZ55" s="193">
        <v>4.28</v>
      </c>
      <c r="EA55" s="193">
        <f t="shared" si="11"/>
        <v>1.35</v>
      </c>
      <c r="EB55" s="156"/>
      <c r="EC55" s="156"/>
      <c r="ED55" s="156">
        <v>0.384</v>
      </c>
      <c r="EE55" s="156">
        <v>1.295</v>
      </c>
      <c r="EF55" s="193">
        <v>0.296</v>
      </c>
      <c r="EG55" s="202">
        <v>10000</v>
      </c>
      <c r="EH55" s="201" t="s">
        <v>328</v>
      </c>
      <c r="EI55" s="189">
        <v>0.8</v>
      </c>
      <c r="EJ55" s="189">
        <v>0.7</v>
      </c>
      <c r="EK55" s="156">
        <v>0.018</v>
      </c>
      <c r="EL55" s="156">
        <v>0.39</v>
      </c>
      <c r="EM55" s="156">
        <v>0.06</v>
      </c>
      <c r="EN55" s="189">
        <v>1.15</v>
      </c>
      <c r="EO55" s="189">
        <v>0.15</v>
      </c>
      <c r="EP55" s="156"/>
      <c r="EQ55" s="156"/>
      <c r="ER55" s="156"/>
      <c r="ES55" s="190"/>
      <c r="ET55" s="189"/>
      <c r="EU55" s="156"/>
      <c r="EV55" s="189">
        <v>3</v>
      </c>
      <c r="EW55" s="156"/>
      <c r="EX55" s="156"/>
      <c r="EY55" s="190"/>
      <c r="EZ55" s="156"/>
      <c r="FA55" s="190">
        <v>1.5</v>
      </c>
      <c r="FB55" s="190">
        <v>1.5</v>
      </c>
      <c r="FC55" s="156"/>
      <c r="FD55" s="156"/>
      <c r="FE55" s="156"/>
      <c r="FF55" s="156"/>
      <c r="FG55" s="156"/>
      <c r="FH55" s="156"/>
      <c r="FI55" s="156"/>
      <c r="FJ55" s="156"/>
      <c r="FK55" s="156"/>
      <c r="FL55" s="156"/>
      <c r="FM55" s="156"/>
      <c r="FN55" s="156"/>
      <c r="FO55" s="156"/>
      <c r="FP55" s="156"/>
      <c r="FQ55" s="156"/>
      <c r="FR55" s="156"/>
      <c r="FS55" s="156"/>
      <c r="FT55" s="156"/>
      <c r="FU55" s="156"/>
      <c r="FV55" s="156"/>
      <c r="FW55" s="156"/>
      <c r="FX55" s="156"/>
      <c r="FY55" s="156"/>
      <c r="FZ55" s="156"/>
      <c r="GA55" s="156"/>
      <c r="GB55" s="156"/>
      <c r="GC55" s="156"/>
      <c r="GD55" s="156"/>
      <c r="GE55" s="156"/>
      <c r="GF55" s="193">
        <v>0.8</v>
      </c>
      <c r="GG55" s="156"/>
      <c r="GH55" s="156"/>
      <c r="GI55" s="190"/>
      <c r="GJ55" s="190"/>
      <c r="GK55" s="190"/>
      <c r="GL55" s="190"/>
      <c r="GM55" s="190">
        <v>1</v>
      </c>
      <c r="GN55" s="189">
        <v>0.8</v>
      </c>
      <c r="GO55" s="156">
        <v>12</v>
      </c>
      <c r="GP55" s="156"/>
      <c r="GQ55" s="156"/>
      <c r="GR55" s="156"/>
      <c r="GS55" s="156"/>
      <c r="GT55" s="156"/>
    </row>
    <row r="56" spans="1:202" ht="21.75">
      <c r="A56" s="152"/>
      <c r="B56" s="152"/>
      <c r="C56" s="153"/>
      <c r="D56" s="153"/>
      <c r="E56" s="154"/>
      <c r="F56" s="155"/>
      <c r="G56" s="156"/>
      <c r="H56" s="156"/>
      <c r="I56" s="156"/>
      <c r="J56" s="156"/>
      <c r="K56" s="157"/>
      <c r="L56" s="157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6"/>
      <c r="CM56" s="156"/>
      <c r="CN56" s="156"/>
      <c r="CO56" s="156"/>
      <c r="CP56" s="156"/>
      <c r="CQ56" s="156"/>
      <c r="CR56" s="156"/>
      <c r="CS56" s="156"/>
      <c r="CT56" s="156"/>
      <c r="CU56" s="156"/>
      <c r="CV56" s="156"/>
      <c r="CW56" s="156"/>
      <c r="CX56" s="156"/>
      <c r="CY56" s="156"/>
      <c r="CZ56" s="156"/>
      <c r="DA56" s="156"/>
      <c r="DB56" s="156"/>
      <c r="DC56" s="156"/>
      <c r="DD56" s="156"/>
      <c r="DE56" s="156"/>
      <c r="DF56" s="156"/>
      <c r="DG56" s="156"/>
      <c r="DH56" s="156"/>
      <c r="DI56" s="156"/>
      <c r="DJ56" s="156"/>
      <c r="DK56" s="156"/>
      <c r="DL56" s="156"/>
      <c r="DM56" s="156"/>
      <c r="DN56" s="156"/>
      <c r="DO56" s="156"/>
      <c r="DP56" s="156"/>
      <c r="DQ56" s="156"/>
      <c r="DR56" s="190"/>
      <c r="DS56" s="190"/>
      <c r="DT56" s="156"/>
      <c r="DU56" s="156"/>
      <c r="DV56" s="190" t="s">
        <v>300</v>
      </c>
      <c r="DW56" s="190" t="s">
        <v>277</v>
      </c>
      <c r="DX56" s="190" t="s">
        <v>278</v>
      </c>
      <c r="DY56" s="193">
        <v>0</v>
      </c>
      <c r="DZ56" s="193">
        <v>3.63</v>
      </c>
      <c r="EA56" s="193">
        <f aca="true" t="shared" si="12" ref="EA56:EA69">+DZ56-DY56</f>
        <v>3.63</v>
      </c>
      <c r="EB56" s="190">
        <v>2548</v>
      </c>
      <c r="EC56" s="190" t="s">
        <v>268</v>
      </c>
      <c r="ED56" s="156">
        <v>4.965</v>
      </c>
      <c r="EE56" s="156">
        <v>8.834</v>
      </c>
      <c r="EF56" s="193">
        <f aca="true" t="shared" si="13" ref="EF56:EF69">+ED56/EE56</f>
        <v>0.5620330541091239</v>
      </c>
      <c r="EG56" s="202">
        <v>10000</v>
      </c>
      <c r="EH56" s="201" t="s">
        <v>328</v>
      </c>
      <c r="EI56" s="189">
        <v>2</v>
      </c>
      <c r="EJ56" s="156">
        <v>1.85</v>
      </c>
      <c r="EK56" s="156">
        <v>0.018</v>
      </c>
      <c r="EL56" s="156">
        <v>1.019</v>
      </c>
      <c r="EM56" s="156">
        <v>0.07</v>
      </c>
      <c r="EN56" s="156">
        <v>2.55</v>
      </c>
      <c r="EO56" s="156">
        <v>0.25</v>
      </c>
      <c r="EP56" s="156"/>
      <c r="EQ56" s="189">
        <v>0.2</v>
      </c>
      <c r="ER56" s="189">
        <v>0.2</v>
      </c>
      <c r="ES56" s="190" t="s">
        <v>321</v>
      </c>
      <c r="ET56" s="189">
        <v>6</v>
      </c>
      <c r="EU56" s="156"/>
      <c r="EV56" s="189">
        <v>3</v>
      </c>
      <c r="EW56" s="156">
        <v>25</v>
      </c>
      <c r="EX56" s="156">
        <v>25</v>
      </c>
      <c r="EY56" s="190">
        <v>147.061</v>
      </c>
      <c r="EZ56" s="156"/>
      <c r="FA56" s="190">
        <v>1.5</v>
      </c>
      <c r="FB56" s="190">
        <v>1.5</v>
      </c>
      <c r="FC56" s="190">
        <v>1</v>
      </c>
      <c r="FD56" s="190" t="s">
        <v>268</v>
      </c>
      <c r="FE56" s="190" t="s">
        <v>268</v>
      </c>
      <c r="FF56" s="190">
        <v>5</v>
      </c>
      <c r="FG56" s="190" t="s">
        <v>268</v>
      </c>
      <c r="FH56" s="190" t="s">
        <v>268</v>
      </c>
      <c r="FI56" s="190" t="s">
        <v>268</v>
      </c>
      <c r="FJ56" s="190" t="s">
        <v>268</v>
      </c>
      <c r="FK56" s="190">
        <v>5</v>
      </c>
      <c r="FL56" s="190" t="s">
        <v>268</v>
      </c>
      <c r="FM56" s="190" t="s">
        <v>268</v>
      </c>
      <c r="FN56" s="190" t="s">
        <v>268</v>
      </c>
      <c r="FO56" s="190" t="s">
        <v>268</v>
      </c>
      <c r="FP56" s="190">
        <v>1</v>
      </c>
      <c r="FQ56" s="190" t="s">
        <v>268</v>
      </c>
      <c r="FR56" s="190">
        <v>55</v>
      </c>
      <c r="FS56" s="190">
        <v>1</v>
      </c>
      <c r="FT56" s="190" t="s">
        <v>268</v>
      </c>
      <c r="FU56" s="156"/>
      <c r="FV56" s="156"/>
      <c r="FW56" s="156"/>
      <c r="FX56" s="156"/>
      <c r="FY56" s="156"/>
      <c r="FZ56" s="156"/>
      <c r="GA56" s="156"/>
      <c r="GB56" s="156"/>
      <c r="GC56" s="156"/>
      <c r="GD56" s="156"/>
      <c r="GE56" s="156"/>
      <c r="GF56" s="193">
        <v>1.26</v>
      </c>
      <c r="GG56" s="156"/>
      <c r="GH56" s="156"/>
      <c r="GI56" s="190"/>
      <c r="GJ56" s="190"/>
      <c r="GK56" s="190"/>
      <c r="GL56" s="190"/>
      <c r="GM56" s="190">
        <v>1</v>
      </c>
      <c r="GN56" s="189">
        <v>0.8</v>
      </c>
      <c r="GO56" s="156">
        <v>11</v>
      </c>
      <c r="GP56" s="156"/>
      <c r="GQ56" s="156"/>
      <c r="GR56" s="156"/>
      <c r="GS56" s="156"/>
      <c r="GT56" s="156"/>
    </row>
    <row r="57" spans="1:202" ht="21.75">
      <c r="A57" s="152"/>
      <c r="B57" s="152"/>
      <c r="C57" s="153"/>
      <c r="D57" s="153"/>
      <c r="E57" s="154"/>
      <c r="F57" s="155"/>
      <c r="G57" s="156"/>
      <c r="H57" s="156"/>
      <c r="I57" s="156"/>
      <c r="J57" s="156"/>
      <c r="K57" s="157"/>
      <c r="L57" s="157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56"/>
      <c r="CB57" s="156"/>
      <c r="CC57" s="156"/>
      <c r="CD57" s="156"/>
      <c r="CE57" s="156"/>
      <c r="CF57" s="156"/>
      <c r="CG57" s="156"/>
      <c r="CH57" s="156"/>
      <c r="CI57" s="156"/>
      <c r="CJ57" s="156"/>
      <c r="CK57" s="156"/>
      <c r="CL57" s="156"/>
      <c r="CM57" s="156"/>
      <c r="CN57" s="156"/>
      <c r="CO57" s="156"/>
      <c r="CP57" s="156"/>
      <c r="CQ57" s="156"/>
      <c r="CR57" s="156"/>
      <c r="CS57" s="156"/>
      <c r="CT57" s="156"/>
      <c r="CU57" s="156"/>
      <c r="CV57" s="156"/>
      <c r="CW57" s="156"/>
      <c r="CX57" s="156"/>
      <c r="CY57" s="156"/>
      <c r="CZ57" s="156"/>
      <c r="DA57" s="156"/>
      <c r="DB57" s="156"/>
      <c r="DC57" s="156"/>
      <c r="DD57" s="156"/>
      <c r="DE57" s="156"/>
      <c r="DF57" s="156"/>
      <c r="DG57" s="156"/>
      <c r="DH57" s="156"/>
      <c r="DI57" s="156"/>
      <c r="DJ57" s="156"/>
      <c r="DK57" s="156"/>
      <c r="DL57" s="156"/>
      <c r="DM57" s="156"/>
      <c r="DN57" s="156"/>
      <c r="DO57" s="156"/>
      <c r="DP57" s="156"/>
      <c r="DQ57" s="156"/>
      <c r="DR57" s="190"/>
      <c r="DS57" s="190"/>
      <c r="DT57" s="156"/>
      <c r="DU57" s="156"/>
      <c r="DV57" s="156"/>
      <c r="DW57" s="156"/>
      <c r="DX57" s="156"/>
      <c r="DY57" s="193">
        <v>3.63</v>
      </c>
      <c r="DZ57" s="193">
        <v>6.33</v>
      </c>
      <c r="EA57" s="193">
        <f t="shared" si="12"/>
        <v>2.7</v>
      </c>
      <c r="EB57" s="156"/>
      <c r="EC57" s="156"/>
      <c r="ED57" s="156">
        <v>4.418</v>
      </c>
      <c r="EE57" s="156">
        <v>8.093</v>
      </c>
      <c r="EF57" s="193">
        <f t="shared" si="13"/>
        <v>0.5459038675398493</v>
      </c>
      <c r="EG57" s="202">
        <v>10000</v>
      </c>
      <c r="EH57" s="201" t="s">
        <v>328</v>
      </c>
      <c r="EI57" s="189">
        <v>2</v>
      </c>
      <c r="EJ57" s="156">
        <v>1.75</v>
      </c>
      <c r="EK57" s="156">
        <v>0.018</v>
      </c>
      <c r="EL57" s="156">
        <v>0.974</v>
      </c>
      <c r="EM57" s="156">
        <v>0.07</v>
      </c>
      <c r="EN57" s="156">
        <v>2.45</v>
      </c>
      <c r="EO57" s="156">
        <v>0.25</v>
      </c>
      <c r="EP57" s="156"/>
      <c r="EQ57" s="189">
        <v>0.2</v>
      </c>
      <c r="ER57" s="189">
        <v>0.2</v>
      </c>
      <c r="ES57" s="190" t="s">
        <v>321</v>
      </c>
      <c r="ET57" s="189">
        <v>6</v>
      </c>
      <c r="EU57" s="156"/>
      <c r="EV57" s="189">
        <v>3</v>
      </c>
      <c r="EW57" s="156">
        <v>25</v>
      </c>
      <c r="EX57" s="156">
        <v>25</v>
      </c>
      <c r="EY57" s="190"/>
      <c r="EZ57" s="156"/>
      <c r="FA57" s="190">
        <v>1.5</v>
      </c>
      <c r="FB57" s="190">
        <v>1.5</v>
      </c>
      <c r="FC57" s="156"/>
      <c r="FD57" s="156"/>
      <c r="FE57" s="156"/>
      <c r="FF57" s="156"/>
      <c r="FG57" s="156"/>
      <c r="FH57" s="156"/>
      <c r="FI57" s="156"/>
      <c r="FJ57" s="156"/>
      <c r="FK57" s="156"/>
      <c r="FL57" s="156"/>
      <c r="FM57" s="156"/>
      <c r="FN57" s="156"/>
      <c r="FO57" s="156"/>
      <c r="FP57" s="156"/>
      <c r="FQ57" s="156"/>
      <c r="FR57" s="156"/>
      <c r="FS57" s="156"/>
      <c r="FT57" s="156"/>
      <c r="FU57" s="156"/>
      <c r="FV57" s="156"/>
      <c r="FW57" s="156"/>
      <c r="FX57" s="156"/>
      <c r="FY57" s="156"/>
      <c r="FZ57" s="156"/>
      <c r="GA57" s="156"/>
      <c r="GB57" s="156"/>
      <c r="GC57" s="156"/>
      <c r="GD57" s="156"/>
      <c r="GE57" s="156"/>
      <c r="GF57" s="193">
        <v>1.82</v>
      </c>
      <c r="GG57" s="156"/>
      <c r="GH57" s="156"/>
      <c r="GI57" s="190"/>
      <c r="GJ57" s="190"/>
      <c r="GK57" s="190"/>
      <c r="GL57" s="190"/>
      <c r="GM57" s="190">
        <v>1</v>
      </c>
      <c r="GN57" s="189">
        <v>0.8</v>
      </c>
      <c r="GO57" s="156">
        <v>11</v>
      </c>
      <c r="GP57" s="156"/>
      <c r="GQ57" s="156"/>
      <c r="GR57" s="156"/>
      <c r="GS57" s="156"/>
      <c r="GT57" s="156"/>
    </row>
    <row r="58" spans="1:202" ht="21.75">
      <c r="A58" s="152"/>
      <c r="B58" s="152"/>
      <c r="C58" s="153"/>
      <c r="D58" s="153"/>
      <c r="E58" s="154"/>
      <c r="F58" s="155"/>
      <c r="G58" s="156"/>
      <c r="H58" s="156"/>
      <c r="I58" s="156"/>
      <c r="J58" s="156"/>
      <c r="K58" s="157"/>
      <c r="L58" s="157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56"/>
      <c r="CJ58" s="156"/>
      <c r="CK58" s="156"/>
      <c r="CL58" s="156"/>
      <c r="CM58" s="156"/>
      <c r="CN58" s="156"/>
      <c r="CO58" s="156"/>
      <c r="CP58" s="156"/>
      <c r="CQ58" s="156"/>
      <c r="CR58" s="156"/>
      <c r="CS58" s="156"/>
      <c r="CT58" s="156"/>
      <c r="CU58" s="156"/>
      <c r="CV58" s="156"/>
      <c r="CW58" s="156"/>
      <c r="CX58" s="156"/>
      <c r="CY58" s="156"/>
      <c r="CZ58" s="156"/>
      <c r="DA58" s="156"/>
      <c r="DB58" s="156"/>
      <c r="DC58" s="156"/>
      <c r="DD58" s="156"/>
      <c r="DE58" s="156"/>
      <c r="DF58" s="156"/>
      <c r="DG58" s="156"/>
      <c r="DH58" s="156"/>
      <c r="DI58" s="156"/>
      <c r="DJ58" s="156"/>
      <c r="DK58" s="156"/>
      <c r="DL58" s="156"/>
      <c r="DM58" s="156"/>
      <c r="DN58" s="156"/>
      <c r="DO58" s="156"/>
      <c r="DP58" s="156"/>
      <c r="DQ58" s="156"/>
      <c r="DR58" s="190"/>
      <c r="DS58" s="190"/>
      <c r="DT58" s="156"/>
      <c r="DU58" s="156"/>
      <c r="DV58" s="156"/>
      <c r="DW58" s="156"/>
      <c r="DX58" s="156"/>
      <c r="DY58" s="193">
        <v>6.33</v>
      </c>
      <c r="DZ58" s="156">
        <v>8.935</v>
      </c>
      <c r="EA58" s="156">
        <f t="shared" si="12"/>
        <v>2.6050000000000004</v>
      </c>
      <c r="EB58" s="156"/>
      <c r="EC58" s="156"/>
      <c r="ED58" s="156">
        <v>3.011</v>
      </c>
      <c r="EE58" s="156">
        <v>6.075</v>
      </c>
      <c r="EF58" s="193">
        <f t="shared" si="13"/>
        <v>0.49563786008230454</v>
      </c>
      <c r="EG58" s="202">
        <v>10000</v>
      </c>
      <c r="EH58" s="201" t="s">
        <v>328</v>
      </c>
      <c r="EI58" s="189">
        <v>1.8</v>
      </c>
      <c r="EJ58" s="189">
        <v>1.5</v>
      </c>
      <c r="EK58" s="156">
        <v>0.018</v>
      </c>
      <c r="EL58" s="156">
        <v>0.843</v>
      </c>
      <c r="EM58" s="156">
        <v>0.07</v>
      </c>
      <c r="EN58" s="189">
        <v>2.2</v>
      </c>
      <c r="EO58" s="156">
        <v>0.25</v>
      </c>
      <c r="EP58" s="156"/>
      <c r="EQ58" s="189">
        <v>0.2</v>
      </c>
      <c r="ER58" s="189">
        <v>0.2</v>
      </c>
      <c r="ES58" s="190" t="s">
        <v>321</v>
      </c>
      <c r="ET58" s="189">
        <v>6</v>
      </c>
      <c r="EU58" s="156"/>
      <c r="EV58" s="189">
        <v>3</v>
      </c>
      <c r="EW58" s="156">
        <v>25</v>
      </c>
      <c r="EX58" s="156">
        <v>25</v>
      </c>
      <c r="EY58" s="190"/>
      <c r="EZ58" s="156"/>
      <c r="FA58" s="190">
        <v>1.5</v>
      </c>
      <c r="FB58" s="190">
        <v>1.5</v>
      </c>
      <c r="FC58" s="156"/>
      <c r="FD58" s="156"/>
      <c r="FE58" s="156"/>
      <c r="FF58" s="156"/>
      <c r="FG58" s="156"/>
      <c r="FH58" s="156"/>
      <c r="FI58" s="156"/>
      <c r="FJ58" s="156"/>
      <c r="FK58" s="156"/>
      <c r="FL58" s="156"/>
      <c r="FM58" s="156"/>
      <c r="FN58" s="156"/>
      <c r="FO58" s="156"/>
      <c r="FP58" s="156"/>
      <c r="FQ58" s="156"/>
      <c r="FR58" s="156"/>
      <c r="FS58" s="156"/>
      <c r="FT58" s="156"/>
      <c r="FU58" s="156"/>
      <c r="FV58" s="156"/>
      <c r="FW58" s="156"/>
      <c r="FX58" s="156"/>
      <c r="FY58" s="156"/>
      <c r="FZ58" s="156"/>
      <c r="GA58" s="156"/>
      <c r="GB58" s="156"/>
      <c r="GC58" s="156"/>
      <c r="GD58" s="156"/>
      <c r="GE58" s="156"/>
      <c r="GF58" s="193">
        <v>2.48</v>
      </c>
      <c r="GG58" s="156"/>
      <c r="GH58" s="156"/>
      <c r="GI58" s="190"/>
      <c r="GJ58" s="190"/>
      <c r="GK58" s="190"/>
      <c r="GL58" s="190"/>
      <c r="GM58" s="190">
        <v>1</v>
      </c>
      <c r="GN58" s="189">
        <v>0.8</v>
      </c>
      <c r="GO58" s="156">
        <v>11</v>
      </c>
      <c r="GP58" s="156"/>
      <c r="GQ58" s="156"/>
      <c r="GR58" s="156"/>
      <c r="GS58" s="156"/>
      <c r="GT58" s="156"/>
    </row>
    <row r="59" spans="1:202" ht="21.75">
      <c r="A59" s="152"/>
      <c r="B59" s="152"/>
      <c r="C59" s="153"/>
      <c r="D59" s="153"/>
      <c r="E59" s="154"/>
      <c r="F59" s="155"/>
      <c r="G59" s="156"/>
      <c r="H59" s="156"/>
      <c r="I59" s="156"/>
      <c r="J59" s="156"/>
      <c r="K59" s="157"/>
      <c r="L59" s="157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6"/>
      <c r="BL59" s="156"/>
      <c r="BM59" s="156"/>
      <c r="BN59" s="156"/>
      <c r="BO59" s="156"/>
      <c r="BP59" s="156"/>
      <c r="BQ59" s="156"/>
      <c r="BR59" s="156"/>
      <c r="BS59" s="156"/>
      <c r="BT59" s="156"/>
      <c r="BU59" s="156"/>
      <c r="BV59" s="156"/>
      <c r="BW59" s="156"/>
      <c r="BX59" s="156"/>
      <c r="BY59" s="156"/>
      <c r="BZ59" s="156"/>
      <c r="CA59" s="156"/>
      <c r="CB59" s="156"/>
      <c r="CC59" s="156"/>
      <c r="CD59" s="156"/>
      <c r="CE59" s="156"/>
      <c r="CF59" s="156"/>
      <c r="CG59" s="156"/>
      <c r="CH59" s="156"/>
      <c r="CI59" s="156"/>
      <c r="CJ59" s="156"/>
      <c r="CK59" s="156"/>
      <c r="CL59" s="156"/>
      <c r="CM59" s="156"/>
      <c r="CN59" s="156"/>
      <c r="CO59" s="156"/>
      <c r="CP59" s="156"/>
      <c r="CQ59" s="156"/>
      <c r="CR59" s="156"/>
      <c r="CS59" s="156"/>
      <c r="CT59" s="156"/>
      <c r="CU59" s="156"/>
      <c r="CV59" s="156"/>
      <c r="CW59" s="156"/>
      <c r="CX59" s="156"/>
      <c r="CY59" s="156"/>
      <c r="CZ59" s="156"/>
      <c r="DA59" s="156"/>
      <c r="DB59" s="156"/>
      <c r="DC59" s="156"/>
      <c r="DD59" s="156"/>
      <c r="DE59" s="156"/>
      <c r="DF59" s="156"/>
      <c r="DG59" s="156"/>
      <c r="DH59" s="156"/>
      <c r="DI59" s="156"/>
      <c r="DJ59" s="156"/>
      <c r="DK59" s="156"/>
      <c r="DL59" s="156"/>
      <c r="DM59" s="156"/>
      <c r="DN59" s="156"/>
      <c r="DO59" s="156"/>
      <c r="DP59" s="156"/>
      <c r="DQ59" s="156"/>
      <c r="DR59" s="190"/>
      <c r="DS59" s="190"/>
      <c r="DT59" s="156"/>
      <c r="DU59" s="156"/>
      <c r="DV59" s="156"/>
      <c r="DW59" s="156"/>
      <c r="DX59" s="156"/>
      <c r="DY59" s="156">
        <v>8.935</v>
      </c>
      <c r="DZ59" s="193">
        <v>11.35</v>
      </c>
      <c r="EA59" s="156">
        <f t="shared" si="12"/>
        <v>2.414999999999999</v>
      </c>
      <c r="EB59" s="156"/>
      <c r="EC59" s="156"/>
      <c r="ED59" s="156">
        <v>2.011</v>
      </c>
      <c r="EE59" s="156">
        <v>4.485</v>
      </c>
      <c r="EF59" s="193">
        <f t="shared" si="13"/>
        <v>0.4483835005574136</v>
      </c>
      <c r="EG59" s="202">
        <v>10000</v>
      </c>
      <c r="EH59" s="201" t="s">
        <v>328</v>
      </c>
      <c r="EI59" s="189">
        <v>1.5</v>
      </c>
      <c r="EJ59" s="189">
        <v>1.3</v>
      </c>
      <c r="EK59" s="156">
        <v>0.018</v>
      </c>
      <c r="EL59" s="156">
        <v>0.725</v>
      </c>
      <c r="EM59" s="156">
        <v>0.06</v>
      </c>
      <c r="EN59" s="189">
        <v>1.9</v>
      </c>
      <c r="EO59" s="189">
        <v>0.2</v>
      </c>
      <c r="EP59" s="156"/>
      <c r="EQ59" s="189">
        <v>0.2</v>
      </c>
      <c r="ER59" s="189">
        <v>0.2</v>
      </c>
      <c r="ES59" s="190" t="s">
        <v>321</v>
      </c>
      <c r="ET59" s="189">
        <v>6</v>
      </c>
      <c r="EU59" s="156"/>
      <c r="EV59" s="189">
        <v>3</v>
      </c>
      <c r="EW59" s="156">
        <v>25</v>
      </c>
      <c r="EX59" s="156">
        <v>25</v>
      </c>
      <c r="EY59" s="190"/>
      <c r="EZ59" s="156"/>
      <c r="FA59" s="190">
        <v>1.5</v>
      </c>
      <c r="FB59" s="190">
        <v>1.5</v>
      </c>
      <c r="FC59" s="156"/>
      <c r="FD59" s="156"/>
      <c r="FE59" s="156"/>
      <c r="FF59" s="156"/>
      <c r="FG59" s="156"/>
      <c r="FH59" s="156"/>
      <c r="FI59" s="156"/>
      <c r="FJ59" s="156"/>
      <c r="FK59" s="156"/>
      <c r="FL59" s="156"/>
      <c r="FM59" s="156"/>
      <c r="FN59" s="156"/>
      <c r="FO59" s="156"/>
      <c r="FP59" s="156"/>
      <c r="FQ59" s="156"/>
      <c r="FR59" s="156"/>
      <c r="FS59" s="156"/>
      <c r="FT59" s="156"/>
      <c r="FU59" s="156"/>
      <c r="FV59" s="156"/>
      <c r="FW59" s="156"/>
      <c r="FX59" s="156"/>
      <c r="FY59" s="156"/>
      <c r="FZ59" s="156"/>
      <c r="GA59" s="156"/>
      <c r="GB59" s="156"/>
      <c r="GC59" s="156"/>
      <c r="GD59" s="156"/>
      <c r="GE59" s="156"/>
      <c r="GF59" s="193">
        <v>4.15</v>
      </c>
      <c r="GG59" s="156"/>
      <c r="GH59" s="156"/>
      <c r="GI59" s="190"/>
      <c r="GJ59" s="190"/>
      <c r="GK59" s="190"/>
      <c r="GL59" s="190"/>
      <c r="GM59" s="190">
        <v>1</v>
      </c>
      <c r="GN59" s="189">
        <v>0.8</v>
      </c>
      <c r="GO59" s="156">
        <v>11</v>
      </c>
      <c r="GP59" s="156"/>
      <c r="GQ59" s="156"/>
      <c r="GR59" s="156"/>
      <c r="GS59" s="156"/>
      <c r="GT59" s="156"/>
    </row>
    <row r="60" spans="1:202" ht="21.75">
      <c r="A60" s="152"/>
      <c r="B60" s="152"/>
      <c r="C60" s="153"/>
      <c r="D60" s="153"/>
      <c r="E60" s="154"/>
      <c r="F60" s="155"/>
      <c r="G60" s="156"/>
      <c r="H60" s="156"/>
      <c r="I60" s="156"/>
      <c r="J60" s="156"/>
      <c r="K60" s="157"/>
      <c r="L60" s="157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56"/>
      <c r="CL60" s="156"/>
      <c r="CM60" s="156"/>
      <c r="CN60" s="156"/>
      <c r="CO60" s="156"/>
      <c r="CP60" s="156"/>
      <c r="CQ60" s="156"/>
      <c r="CR60" s="156"/>
      <c r="CS60" s="156"/>
      <c r="CT60" s="156"/>
      <c r="CU60" s="156"/>
      <c r="CV60" s="156"/>
      <c r="CW60" s="156"/>
      <c r="CX60" s="156"/>
      <c r="CY60" s="156"/>
      <c r="CZ60" s="156"/>
      <c r="DA60" s="156"/>
      <c r="DB60" s="156"/>
      <c r="DC60" s="156"/>
      <c r="DD60" s="156"/>
      <c r="DE60" s="156"/>
      <c r="DF60" s="156"/>
      <c r="DG60" s="156"/>
      <c r="DH60" s="156"/>
      <c r="DI60" s="156"/>
      <c r="DJ60" s="156"/>
      <c r="DK60" s="156"/>
      <c r="DL60" s="156"/>
      <c r="DM60" s="156"/>
      <c r="DN60" s="156"/>
      <c r="DO60" s="156"/>
      <c r="DP60" s="156"/>
      <c r="DQ60" s="156"/>
      <c r="DR60" s="190"/>
      <c r="DS60" s="190"/>
      <c r="DT60" s="156"/>
      <c r="DU60" s="156"/>
      <c r="DV60" s="156"/>
      <c r="DW60" s="156"/>
      <c r="DX60" s="156"/>
      <c r="DY60" s="193">
        <v>11.35</v>
      </c>
      <c r="DZ60" s="156">
        <v>12.435</v>
      </c>
      <c r="EA60" s="156">
        <f t="shared" si="12"/>
        <v>1.0850000000000009</v>
      </c>
      <c r="EB60" s="156"/>
      <c r="EC60" s="156"/>
      <c r="ED60" s="156">
        <v>1.021</v>
      </c>
      <c r="EE60" s="193">
        <v>2.7</v>
      </c>
      <c r="EF60" s="193">
        <f t="shared" si="13"/>
        <v>0.37814814814814807</v>
      </c>
      <c r="EG60" s="202">
        <v>10000</v>
      </c>
      <c r="EH60" s="201" t="s">
        <v>328</v>
      </c>
      <c r="EI60" s="189">
        <v>1.2</v>
      </c>
      <c r="EJ60" s="189">
        <v>1</v>
      </c>
      <c r="EK60" s="156">
        <v>0.018</v>
      </c>
      <c r="EL60" s="156">
        <v>0.562</v>
      </c>
      <c r="EM60" s="156">
        <v>0.06</v>
      </c>
      <c r="EN60" s="189">
        <v>1.6</v>
      </c>
      <c r="EO60" s="189">
        <v>0.2</v>
      </c>
      <c r="EP60" s="156"/>
      <c r="EQ60" s="189">
        <v>0.2</v>
      </c>
      <c r="ER60" s="189">
        <v>0.2</v>
      </c>
      <c r="ES60" s="190" t="s">
        <v>321</v>
      </c>
      <c r="ET60" s="189">
        <v>6</v>
      </c>
      <c r="EU60" s="156"/>
      <c r="EV60" s="189">
        <v>3</v>
      </c>
      <c r="EW60" s="156">
        <v>25</v>
      </c>
      <c r="EX60" s="156">
        <v>25</v>
      </c>
      <c r="EY60" s="190"/>
      <c r="EZ60" s="156"/>
      <c r="FA60" s="190">
        <v>1.5</v>
      </c>
      <c r="FB60" s="190">
        <v>1.5</v>
      </c>
      <c r="FC60" s="156"/>
      <c r="FD60" s="156"/>
      <c r="FE60" s="156"/>
      <c r="FF60" s="156"/>
      <c r="FG60" s="156"/>
      <c r="FH60" s="156"/>
      <c r="FI60" s="156"/>
      <c r="FJ60" s="156"/>
      <c r="FK60" s="156"/>
      <c r="FL60" s="156"/>
      <c r="FM60" s="156"/>
      <c r="FN60" s="156"/>
      <c r="FO60" s="156"/>
      <c r="FP60" s="156"/>
      <c r="FQ60" s="156"/>
      <c r="FR60" s="156"/>
      <c r="FS60" s="156"/>
      <c r="FT60" s="156"/>
      <c r="FU60" s="156"/>
      <c r="FV60" s="156"/>
      <c r="FW60" s="156"/>
      <c r="FX60" s="156"/>
      <c r="FY60" s="156"/>
      <c r="FZ60" s="156"/>
      <c r="GA60" s="156"/>
      <c r="GB60" s="156"/>
      <c r="GC60" s="156"/>
      <c r="GD60" s="156"/>
      <c r="GE60" s="156"/>
      <c r="GF60" s="156">
        <v>5.015</v>
      </c>
      <c r="GG60" s="156"/>
      <c r="GH60" s="156"/>
      <c r="GI60" s="190"/>
      <c r="GJ60" s="190"/>
      <c r="GK60" s="190"/>
      <c r="GL60" s="190"/>
      <c r="GM60" s="190">
        <v>1</v>
      </c>
      <c r="GN60" s="189">
        <v>1</v>
      </c>
      <c r="GO60" s="156">
        <v>11</v>
      </c>
      <c r="GP60" s="156"/>
      <c r="GQ60" s="156"/>
      <c r="GR60" s="156"/>
      <c r="GS60" s="156"/>
      <c r="GT60" s="156"/>
    </row>
    <row r="61" spans="1:202" ht="21.75">
      <c r="A61" s="152"/>
      <c r="B61" s="152"/>
      <c r="C61" s="153"/>
      <c r="D61" s="153"/>
      <c r="E61" s="154"/>
      <c r="F61" s="155"/>
      <c r="G61" s="156"/>
      <c r="H61" s="156"/>
      <c r="I61" s="156"/>
      <c r="J61" s="156"/>
      <c r="K61" s="157"/>
      <c r="L61" s="157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6"/>
      <c r="CL61" s="156"/>
      <c r="CM61" s="156"/>
      <c r="CN61" s="156"/>
      <c r="CO61" s="156"/>
      <c r="CP61" s="156"/>
      <c r="CQ61" s="156"/>
      <c r="CR61" s="156"/>
      <c r="CS61" s="156"/>
      <c r="CT61" s="156"/>
      <c r="CU61" s="156"/>
      <c r="CV61" s="156"/>
      <c r="CW61" s="156"/>
      <c r="CX61" s="156"/>
      <c r="CY61" s="156"/>
      <c r="CZ61" s="156"/>
      <c r="DA61" s="156"/>
      <c r="DB61" s="156"/>
      <c r="DC61" s="156"/>
      <c r="DD61" s="156"/>
      <c r="DE61" s="156"/>
      <c r="DF61" s="156"/>
      <c r="DG61" s="156"/>
      <c r="DH61" s="156"/>
      <c r="DI61" s="156"/>
      <c r="DJ61" s="156"/>
      <c r="DK61" s="156"/>
      <c r="DL61" s="156"/>
      <c r="DM61" s="156"/>
      <c r="DN61" s="156"/>
      <c r="DO61" s="156"/>
      <c r="DP61" s="156"/>
      <c r="DQ61" s="156"/>
      <c r="DR61" s="190"/>
      <c r="DS61" s="190"/>
      <c r="DT61" s="156"/>
      <c r="DU61" s="156"/>
      <c r="DV61" s="190" t="s">
        <v>301</v>
      </c>
      <c r="DW61" s="190" t="s">
        <v>277</v>
      </c>
      <c r="DX61" s="190" t="s">
        <v>278</v>
      </c>
      <c r="DY61" s="193">
        <v>0</v>
      </c>
      <c r="DZ61" s="156">
        <v>2.4747</v>
      </c>
      <c r="EA61" s="156">
        <f t="shared" si="12"/>
        <v>2.4747</v>
      </c>
      <c r="EB61" s="190">
        <v>2548</v>
      </c>
      <c r="EC61" s="190" t="s">
        <v>268</v>
      </c>
      <c r="ED61" s="156">
        <v>0.738</v>
      </c>
      <c r="EE61" s="156">
        <v>2.115</v>
      </c>
      <c r="EF61" s="193">
        <f t="shared" si="13"/>
        <v>0.3489361702127659</v>
      </c>
      <c r="EG61" s="202">
        <v>10000</v>
      </c>
      <c r="EH61" s="201" t="s">
        <v>328</v>
      </c>
      <c r="EI61" s="189">
        <v>1</v>
      </c>
      <c r="EJ61" s="189">
        <v>0.9</v>
      </c>
      <c r="EK61" s="156">
        <v>0.018</v>
      </c>
      <c r="EL61" s="156">
        <v>0.498</v>
      </c>
      <c r="EM61" s="156">
        <v>0.06</v>
      </c>
      <c r="EN61" s="156">
        <v>1.35</v>
      </c>
      <c r="EO61" s="156">
        <v>0.15</v>
      </c>
      <c r="EP61" s="156"/>
      <c r="EQ61" s="156"/>
      <c r="ER61" s="156"/>
      <c r="ES61" s="156"/>
      <c r="ET61" s="189">
        <v>3</v>
      </c>
      <c r="EU61" s="156"/>
      <c r="EV61" s="189">
        <v>2</v>
      </c>
      <c r="EW61" s="156"/>
      <c r="EX61" s="156"/>
      <c r="EY61" s="190">
        <v>147.797</v>
      </c>
      <c r="EZ61" s="156"/>
      <c r="FA61" s="190">
        <v>1.5</v>
      </c>
      <c r="FB61" s="190">
        <v>1.5</v>
      </c>
      <c r="FC61" s="190">
        <v>1</v>
      </c>
      <c r="FD61" s="190" t="s">
        <v>268</v>
      </c>
      <c r="FE61" s="190">
        <v>1</v>
      </c>
      <c r="FF61" s="190" t="s">
        <v>268</v>
      </c>
      <c r="FG61" s="190" t="s">
        <v>268</v>
      </c>
      <c r="FH61" s="190" t="s">
        <v>268</v>
      </c>
      <c r="FI61" s="190" t="s">
        <v>268</v>
      </c>
      <c r="FJ61" s="190" t="s">
        <v>268</v>
      </c>
      <c r="FK61" s="190" t="s">
        <v>268</v>
      </c>
      <c r="FL61" s="190" t="s">
        <v>268</v>
      </c>
      <c r="FM61" s="190" t="s">
        <v>268</v>
      </c>
      <c r="FN61" s="190" t="s">
        <v>268</v>
      </c>
      <c r="FO61" s="190" t="s">
        <v>268</v>
      </c>
      <c r="FP61" s="190" t="s">
        <v>268</v>
      </c>
      <c r="FQ61" s="190" t="s">
        <v>268</v>
      </c>
      <c r="FR61" s="190">
        <v>10</v>
      </c>
      <c r="FS61" s="190">
        <v>1</v>
      </c>
      <c r="FT61" s="190" t="s">
        <v>268</v>
      </c>
      <c r="FU61" s="156"/>
      <c r="FV61" s="156"/>
      <c r="FW61" s="156"/>
      <c r="FX61" s="156"/>
      <c r="FY61" s="156"/>
      <c r="FZ61" s="156"/>
      <c r="GA61" s="156"/>
      <c r="GB61" s="156"/>
      <c r="GC61" s="156"/>
      <c r="GD61" s="156" t="s">
        <v>281</v>
      </c>
      <c r="GE61" s="193">
        <v>0</v>
      </c>
      <c r="GF61" s="156"/>
      <c r="GG61" s="156"/>
      <c r="GH61" s="190" t="s">
        <v>293</v>
      </c>
      <c r="GI61" s="190">
        <v>5</v>
      </c>
      <c r="GJ61" s="190">
        <v>2.5</v>
      </c>
      <c r="GK61" s="190">
        <v>1.5</v>
      </c>
      <c r="GL61" s="190">
        <v>1.5</v>
      </c>
      <c r="GM61" s="156"/>
      <c r="GN61" s="156"/>
      <c r="GO61" s="156"/>
      <c r="GP61" s="156"/>
      <c r="GQ61" s="156"/>
      <c r="GR61" s="156"/>
      <c r="GS61" s="156"/>
      <c r="GT61" s="156"/>
    </row>
    <row r="62" spans="1:202" ht="21.75">
      <c r="A62" s="152"/>
      <c r="B62" s="152"/>
      <c r="C62" s="153"/>
      <c r="D62" s="153"/>
      <c r="E62" s="154"/>
      <c r="F62" s="155"/>
      <c r="G62" s="156"/>
      <c r="H62" s="156"/>
      <c r="I62" s="156"/>
      <c r="J62" s="156"/>
      <c r="K62" s="157"/>
      <c r="L62" s="157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  <c r="CK62" s="156"/>
      <c r="CL62" s="156"/>
      <c r="CM62" s="156"/>
      <c r="CN62" s="156"/>
      <c r="CO62" s="156"/>
      <c r="CP62" s="156"/>
      <c r="CQ62" s="156"/>
      <c r="CR62" s="156"/>
      <c r="CS62" s="156"/>
      <c r="CT62" s="156"/>
      <c r="CU62" s="156"/>
      <c r="CV62" s="156"/>
      <c r="CW62" s="156"/>
      <c r="CX62" s="156"/>
      <c r="CY62" s="156"/>
      <c r="CZ62" s="156"/>
      <c r="DA62" s="156"/>
      <c r="DB62" s="156"/>
      <c r="DC62" s="156"/>
      <c r="DD62" s="156"/>
      <c r="DE62" s="156"/>
      <c r="DF62" s="156"/>
      <c r="DG62" s="156"/>
      <c r="DH62" s="156"/>
      <c r="DI62" s="156"/>
      <c r="DJ62" s="156"/>
      <c r="DK62" s="156"/>
      <c r="DL62" s="156"/>
      <c r="DM62" s="156"/>
      <c r="DN62" s="156"/>
      <c r="DO62" s="156"/>
      <c r="DP62" s="156"/>
      <c r="DQ62" s="156"/>
      <c r="DR62" s="190"/>
      <c r="DS62" s="190"/>
      <c r="DT62" s="156"/>
      <c r="DU62" s="156"/>
      <c r="DV62" s="156"/>
      <c r="DW62" s="156"/>
      <c r="DX62" s="156"/>
      <c r="DY62" s="156">
        <v>2.474</v>
      </c>
      <c r="DZ62" s="193">
        <v>3.21</v>
      </c>
      <c r="EA62" s="156">
        <f t="shared" si="12"/>
        <v>0.7359999999999998</v>
      </c>
      <c r="EB62" s="156"/>
      <c r="EC62" s="156"/>
      <c r="ED62" s="156">
        <v>0.444</v>
      </c>
      <c r="EE62" s="156">
        <v>1.444</v>
      </c>
      <c r="EF62" s="193">
        <v>0.308</v>
      </c>
      <c r="EG62" s="202">
        <v>10000</v>
      </c>
      <c r="EH62" s="201" t="s">
        <v>328</v>
      </c>
      <c r="EI62" s="189">
        <v>0.8</v>
      </c>
      <c r="EJ62" s="156">
        <v>0.75</v>
      </c>
      <c r="EK62" s="156">
        <v>0.018</v>
      </c>
      <c r="EL62" s="156">
        <v>0.412</v>
      </c>
      <c r="EM62" s="156">
        <v>0.06</v>
      </c>
      <c r="EN62" s="189">
        <v>1.2</v>
      </c>
      <c r="EO62" s="156">
        <v>0.15</v>
      </c>
      <c r="EP62" s="156"/>
      <c r="EQ62" s="156"/>
      <c r="ER62" s="156"/>
      <c r="ES62" s="156"/>
      <c r="ET62" s="189">
        <v>3</v>
      </c>
      <c r="EU62" s="156"/>
      <c r="EV62" s="189">
        <v>2</v>
      </c>
      <c r="EW62" s="156"/>
      <c r="EX62" s="156"/>
      <c r="EY62" s="156"/>
      <c r="EZ62" s="156"/>
      <c r="FA62" s="190">
        <v>1.5</v>
      </c>
      <c r="FB62" s="190">
        <v>1.5</v>
      </c>
      <c r="FC62" s="156"/>
      <c r="FD62" s="156"/>
      <c r="FE62" s="156"/>
      <c r="FF62" s="156"/>
      <c r="FG62" s="156"/>
      <c r="FH62" s="156"/>
      <c r="FI62" s="156"/>
      <c r="FJ62" s="156"/>
      <c r="FK62" s="156"/>
      <c r="FL62" s="156"/>
      <c r="FM62" s="156"/>
      <c r="FN62" s="156"/>
      <c r="FO62" s="156"/>
      <c r="FP62" s="156"/>
      <c r="FQ62" s="156"/>
      <c r="FR62" s="156"/>
      <c r="FS62" s="156"/>
      <c r="FT62" s="156"/>
      <c r="FU62" s="156"/>
      <c r="FV62" s="156"/>
      <c r="FW62" s="156"/>
      <c r="FX62" s="156"/>
      <c r="FY62" s="156"/>
      <c r="FZ62" s="156"/>
      <c r="GA62" s="156"/>
      <c r="GB62" s="156"/>
      <c r="GC62" s="156"/>
      <c r="GD62" s="156" t="s">
        <v>292</v>
      </c>
      <c r="GE62" s="156"/>
      <c r="GF62" s="193">
        <v>0.2</v>
      </c>
      <c r="GG62" s="156"/>
      <c r="GH62" s="156"/>
      <c r="GI62" s="190"/>
      <c r="GJ62" s="190"/>
      <c r="GK62" s="190"/>
      <c r="GL62" s="190"/>
      <c r="GM62" s="190">
        <v>4</v>
      </c>
      <c r="GN62" s="189">
        <v>1</v>
      </c>
      <c r="GO62" s="156">
        <v>11</v>
      </c>
      <c r="GP62" s="156"/>
      <c r="GQ62" s="156"/>
      <c r="GR62" s="156"/>
      <c r="GS62" s="156"/>
      <c r="GT62" s="156"/>
    </row>
    <row r="63" spans="1:202" ht="21.75">
      <c r="A63" s="152"/>
      <c r="B63" s="152"/>
      <c r="C63" s="153"/>
      <c r="D63" s="153"/>
      <c r="E63" s="154"/>
      <c r="F63" s="155"/>
      <c r="G63" s="156"/>
      <c r="H63" s="156"/>
      <c r="I63" s="156"/>
      <c r="J63" s="156"/>
      <c r="K63" s="157"/>
      <c r="L63" s="157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6"/>
      <c r="CM63" s="156"/>
      <c r="CN63" s="156"/>
      <c r="CO63" s="156"/>
      <c r="CP63" s="156"/>
      <c r="CQ63" s="156"/>
      <c r="CR63" s="156"/>
      <c r="CS63" s="156"/>
      <c r="CT63" s="156"/>
      <c r="CU63" s="156"/>
      <c r="CV63" s="156"/>
      <c r="CW63" s="156"/>
      <c r="CX63" s="156"/>
      <c r="CY63" s="156"/>
      <c r="CZ63" s="156"/>
      <c r="DA63" s="156"/>
      <c r="DB63" s="156"/>
      <c r="DC63" s="156"/>
      <c r="DD63" s="156"/>
      <c r="DE63" s="156"/>
      <c r="DF63" s="156"/>
      <c r="DG63" s="156"/>
      <c r="DH63" s="156"/>
      <c r="DI63" s="156"/>
      <c r="DJ63" s="156"/>
      <c r="DK63" s="156"/>
      <c r="DL63" s="156"/>
      <c r="DM63" s="156"/>
      <c r="DN63" s="156"/>
      <c r="DO63" s="156"/>
      <c r="DP63" s="156"/>
      <c r="DQ63" s="156"/>
      <c r="DR63" s="190"/>
      <c r="DS63" s="190"/>
      <c r="DT63" s="156"/>
      <c r="DU63" s="156"/>
      <c r="DV63" s="156"/>
      <c r="DW63" s="156"/>
      <c r="DX63" s="156"/>
      <c r="DY63" s="193">
        <v>3.21</v>
      </c>
      <c r="DZ63" s="193">
        <v>4.27</v>
      </c>
      <c r="EA63" s="193">
        <f t="shared" si="12"/>
        <v>1.0599999999999996</v>
      </c>
      <c r="EB63" s="156"/>
      <c r="EC63" s="156"/>
      <c r="ED63" s="156">
        <v>0.197</v>
      </c>
      <c r="EE63" s="156">
        <v>0.784</v>
      </c>
      <c r="EF63" s="193">
        <f t="shared" si="13"/>
        <v>0.2512755102040816</v>
      </c>
      <c r="EG63" s="202">
        <v>10000</v>
      </c>
      <c r="EH63" s="201" t="s">
        <v>328</v>
      </c>
      <c r="EI63" s="189">
        <v>0.6</v>
      </c>
      <c r="EJ63" s="156">
        <v>0.55</v>
      </c>
      <c r="EK63" s="156">
        <v>0.018</v>
      </c>
      <c r="EL63" s="156">
        <v>0.303</v>
      </c>
      <c r="EM63" s="156">
        <v>0.06</v>
      </c>
      <c r="EN63" s="189">
        <v>1</v>
      </c>
      <c r="EO63" s="156">
        <v>0.15</v>
      </c>
      <c r="EP63" s="156"/>
      <c r="EQ63" s="156"/>
      <c r="ER63" s="156"/>
      <c r="ES63" s="156"/>
      <c r="ET63" s="189">
        <v>3</v>
      </c>
      <c r="EU63" s="156"/>
      <c r="EV63" s="189">
        <v>2</v>
      </c>
      <c r="EW63" s="156"/>
      <c r="EX63" s="156"/>
      <c r="EY63" s="156"/>
      <c r="EZ63" s="156"/>
      <c r="FA63" s="190">
        <v>1.5</v>
      </c>
      <c r="FB63" s="190">
        <v>1.5</v>
      </c>
      <c r="FC63" s="156"/>
      <c r="FD63" s="156"/>
      <c r="FE63" s="156"/>
      <c r="FF63" s="156"/>
      <c r="FG63" s="156"/>
      <c r="FH63" s="156"/>
      <c r="FI63" s="156"/>
      <c r="FJ63" s="156"/>
      <c r="FK63" s="156"/>
      <c r="FL63" s="156"/>
      <c r="FM63" s="156"/>
      <c r="FN63" s="156"/>
      <c r="FO63" s="156"/>
      <c r="FP63" s="156"/>
      <c r="FQ63" s="156"/>
      <c r="FR63" s="156"/>
      <c r="FS63" s="156"/>
      <c r="FT63" s="156"/>
      <c r="FU63" s="156"/>
      <c r="FV63" s="156"/>
      <c r="FW63" s="156"/>
      <c r="FX63" s="156"/>
      <c r="FY63" s="156"/>
      <c r="FZ63" s="156"/>
      <c r="GA63" s="156"/>
      <c r="GB63" s="156"/>
      <c r="GC63" s="156"/>
      <c r="GD63" s="156" t="s">
        <v>263</v>
      </c>
      <c r="GE63" s="156"/>
      <c r="GF63" s="193">
        <v>0.79</v>
      </c>
      <c r="GG63" s="156"/>
      <c r="GH63" s="156"/>
      <c r="GI63" s="190"/>
      <c r="GJ63" s="190"/>
      <c r="GK63" s="190"/>
      <c r="GL63" s="190"/>
      <c r="GM63" s="190">
        <v>1</v>
      </c>
      <c r="GN63" s="189">
        <v>1</v>
      </c>
      <c r="GO63" s="156">
        <v>11</v>
      </c>
      <c r="GP63" s="156"/>
      <c r="GQ63" s="156"/>
      <c r="GR63" s="156"/>
      <c r="GS63" s="156"/>
      <c r="GT63" s="156"/>
    </row>
    <row r="64" spans="1:202" ht="21.75">
      <c r="A64" s="152"/>
      <c r="B64" s="152"/>
      <c r="C64" s="153"/>
      <c r="D64" s="153"/>
      <c r="E64" s="154"/>
      <c r="F64" s="155"/>
      <c r="G64" s="156"/>
      <c r="H64" s="156"/>
      <c r="I64" s="156"/>
      <c r="J64" s="156"/>
      <c r="K64" s="157"/>
      <c r="L64" s="157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  <c r="CE64" s="156"/>
      <c r="CF64" s="156"/>
      <c r="CG64" s="156"/>
      <c r="CH64" s="156"/>
      <c r="CI64" s="156"/>
      <c r="CJ64" s="156"/>
      <c r="CK64" s="156"/>
      <c r="CL64" s="156"/>
      <c r="CM64" s="156"/>
      <c r="CN64" s="156"/>
      <c r="CO64" s="156"/>
      <c r="CP64" s="156"/>
      <c r="CQ64" s="156"/>
      <c r="CR64" s="156"/>
      <c r="CS64" s="156"/>
      <c r="CT64" s="156"/>
      <c r="CU64" s="156"/>
      <c r="CV64" s="156"/>
      <c r="CW64" s="156"/>
      <c r="CX64" s="156"/>
      <c r="CY64" s="156"/>
      <c r="CZ64" s="156"/>
      <c r="DA64" s="156"/>
      <c r="DB64" s="156"/>
      <c r="DC64" s="156"/>
      <c r="DD64" s="156"/>
      <c r="DE64" s="156"/>
      <c r="DF64" s="156"/>
      <c r="DG64" s="156"/>
      <c r="DH64" s="156"/>
      <c r="DI64" s="156"/>
      <c r="DJ64" s="156"/>
      <c r="DK64" s="156"/>
      <c r="DL64" s="156"/>
      <c r="DM64" s="156"/>
      <c r="DN64" s="156"/>
      <c r="DO64" s="156"/>
      <c r="DP64" s="156"/>
      <c r="DQ64" s="156"/>
      <c r="DR64" s="190"/>
      <c r="DS64" s="190"/>
      <c r="DT64" s="156"/>
      <c r="DU64" s="156"/>
      <c r="DV64" s="190" t="s">
        <v>302</v>
      </c>
      <c r="DW64" s="190" t="s">
        <v>277</v>
      </c>
      <c r="DX64" s="190" t="s">
        <v>278</v>
      </c>
      <c r="DY64" s="193">
        <v>0</v>
      </c>
      <c r="DZ64" s="193">
        <v>2.91</v>
      </c>
      <c r="EA64" s="193">
        <f t="shared" si="12"/>
        <v>2.91</v>
      </c>
      <c r="EB64" s="190">
        <v>2548</v>
      </c>
      <c r="EC64" s="190" t="s">
        <v>268</v>
      </c>
      <c r="ED64" s="156">
        <v>3.662</v>
      </c>
      <c r="EE64" s="193">
        <v>7.04</v>
      </c>
      <c r="EF64" s="193">
        <f t="shared" si="13"/>
        <v>0.5201704545454545</v>
      </c>
      <c r="EG64" s="202">
        <v>10000</v>
      </c>
      <c r="EH64" s="201" t="s">
        <v>328</v>
      </c>
      <c r="EI64" s="189">
        <v>2</v>
      </c>
      <c r="EJ64" s="189">
        <v>1.6</v>
      </c>
      <c r="EK64" s="156">
        <v>0.018</v>
      </c>
      <c r="EL64" s="156"/>
      <c r="EM64" s="156">
        <v>0.07</v>
      </c>
      <c r="EN64" s="189">
        <v>2.3</v>
      </c>
      <c r="EO64" s="156">
        <v>0.25</v>
      </c>
      <c r="EP64" s="156"/>
      <c r="EQ64" s="156"/>
      <c r="ER64" s="156"/>
      <c r="ES64" s="156"/>
      <c r="ET64" s="189">
        <v>3</v>
      </c>
      <c r="EU64" s="190" t="s">
        <v>320</v>
      </c>
      <c r="EV64" s="189">
        <v>6</v>
      </c>
      <c r="EW64" s="156">
        <v>25</v>
      </c>
      <c r="EX64" s="156">
        <v>25</v>
      </c>
      <c r="EY64" s="156"/>
      <c r="EZ64" s="156"/>
      <c r="FA64" s="190">
        <v>1.5</v>
      </c>
      <c r="FB64" s="190">
        <v>1.5</v>
      </c>
      <c r="FC64" s="190">
        <v>1</v>
      </c>
      <c r="FD64" s="190" t="s">
        <v>268</v>
      </c>
      <c r="FE64" s="190" t="s">
        <v>268</v>
      </c>
      <c r="FF64" s="190">
        <v>1</v>
      </c>
      <c r="FG64" s="190" t="s">
        <v>268</v>
      </c>
      <c r="FH64" s="190" t="s">
        <v>268</v>
      </c>
      <c r="FI64" s="190" t="s">
        <v>268</v>
      </c>
      <c r="FJ64" s="190" t="s">
        <v>268</v>
      </c>
      <c r="FK64" s="190" t="s">
        <v>268</v>
      </c>
      <c r="FL64" s="190" t="s">
        <v>268</v>
      </c>
      <c r="FM64" s="190" t="s">
        <v>268</v>
      </c>
      <c r="FN64" s="190" t="s">
        <v>268</v>
      </c>
      <c r="FO64" s="190" t="s">
        <v>268</v>
      </c>
      <c r="FP64" s="190">
        <v>1</v>
      </c>
      <c r="FQ64" s="190" t="s">
        <v>268</v>
      </c>
      <c r="FR64" s="190">
        <v>27</v>
      </c>
      <c r="FS64" s="190">
        <v>1</v>
      </c>
      <c r="FT64" s="190" t="s">
        <v>268</v>
      </c>
      <c r="FU64" s="156"/>
      <c r="FV64" s="156"/>
      <c r="FW64" s="156"/>
      <c r="FX64" s="156"/>
      <c r="FY64" s="156"/>
      <c r="FZ64" s="156"/>
      <c r="GA64" s="156"/>
      <c r="GB64" s="156"/>
      <c r="GC64" s="156"/>
      <c r="GD64" s="156" t="s">
        <v>284</v>
      </c>
      <c r="GE64" s="193">
        <v>0</v>
      </c>
      <c r="GF64" s="156">
        <v>24.274</v>
      </c>
      <c r="GG64" s="156">
        <v>24.274</v>
      </c>
      <c r="GH64" s="190" t="s">
        <v>285</v>
      </c>
      <c r="GI64" s="191">
        <v>6</v>
      </c>
      <c r="GJ64" s="190">
        <v>2.5</v>
      </c>
      <c r="GK64" s="190">
        <v>1.5</v>
      </c>
      <c r="GL64" s="190">
        <v>1.5</v>
      </c>
      <c r="GM64" s="156"/>
      <c r="GN64" s="156"/>
      <c r="GO64" s="156"/>
      <c r="GP64" s="156"/>
      <c r="GQ64" s="156"/>
      <c r="GR64" s="156"/>
      <c r="GS64" s="156"/>
      <c r="GT64" s="156"/>
    </row>
    <row r="65" spans="1:202" ht="21.75">
      <c r="A65" s="152"/>
      <c r="B65" s="152"/>
      <c r="C65" s="153"/>
      <c r="D65" s="153"/>
      <c r="E65" s="154"/>
      <c r="F65" s="155"/>
      <c r="G65" s="156"/>
      <c r="H65" s="156"/>
      <c r="I65" s="156"/>
      <c r="J65" s="156"/>
      <c r="K65" s="157"/>
      <c r="L65" s="157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156"/>
      <c r="CD65" s="156"/>
      <c r="CE65" s="156"/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6"/>
      <c r="CT65" s="156"/>
      <c r="CU65" s="156"/>
      <c r="CV65" s="156"/>
      <c r="CW65" s="156"/>
      <c r="CX65" s="156"/>
      <c r="CY65" s="156"/>
      <c r="CZ65" s="156"/>
      <c r="DA65" s="156"/>
      <c r="DB65" s="156"/>
      <c r="DC65" s="156"/>
      <c r="DD65" s="156"/>
      <c r="DE65" s="156"/>
      <c r="DF65" s="156"/>
      <c r="DG65" s="156"/>
      <c r="DH65" s="156"/>
      <c r="DI65" s="156"/>
      <c r="DJ65" s="156"/>
      <c r="DK65" s="156"/>
      <c r="DL65" s="156"/>
      <c r="DM65" s="156"/>
      <c r="DN65" s="156"/>
      <c r="DO65" s="156"/>
      <c r="DP65" s="156"/>
      <c r="DQ65" s="156"/>
      <c r="DR65" s="190"/>
      <c r="DS65" s="190"/>
      <c r="DT65" s="156"/>
      <c r="DU65" s="156"/>
      <c r="DV65" s="156"/>
      <c r="DW65" s="156"/>
      <c r="DX65" s="156"/>
      <c r="DY65" s="193">
        <v>2.91</v>
      </c>
      <c r="DZ65" s="193">
        <v>5.05</v>
      </c>
      <c r="EA65" s="193">
        <f t="shared" si="12"/>
        <v>2.1399999999999997</v>
      </c>
      <c r="EB65" s="156"/>
      <c r="EC65" s="156"/>
      <c r="ED65" s="156">
        <v>2.725</v>
      </c>
      <c r="EE65" s="156">
        <v>5.625</v>
      </c>
      <c r="EF65" s="193">
        <f t="shared" si="13"/>
        <v>0.48444444444444446</v>
      </c>
      <c r="EG65" s="202">
        <v>10000</v>
      </c>
      <c r="EH65" s="201" t="s">
        <v>328</v>
      </c>
      <c r="EI65" s="189">
        <v>1.5</v>
      </c>
      <c r="EJ65" s="189">
        <v>1.5</v>
      </c>
      <c r="EK65" s="156">
        <v>0.018</v>
      </c>
      <c r="EL65" s="156"/>
      <c r="EM65" s="156">
        <v>0.07</v>
      </c>
      <c r="EN65" s="189">
        <v>2.2</v>
      </c>
      <c r="EO65" s="156">
        <v>0.25</v>
      </c>
      <c r="EP65" s="156"/>
      <c r="EQ65" s="156"/>
      <c r="ER65" s="156"/>
      <c r="ES65" s="156"/>
      <c r="ET65" s="189">
        <v>3</v>
      </c>
      <c r="EU65" s="190" t="s">
        <v>320</v>
      </c>
      <c r="EV65" s="189">
        <v>6</v>
      </c>
      <c r="EW65" s="156">
        <v>25</v>
      </c>
      <c r="EX65" s="156">
        <v>25</v>
      </c>
      <c r="EY65" s="156"/>
      <c r="EZ65" s="156"/>
      <c r="FA65" s="190">
        <v>1.5</v>
      </c>
      <c r="FB65" s="190">
        <v>1.5</v>
      </c>
      <c r="FC65" s="156"/>
      <c r="FD65" s="156"/>
      <c r="FE65" s="156"/>
      <c r="FF65" s="156"/>
      <c r="FG65" s="156"/>
      <c r="FH65" s="156"/>
      <c r="FI65" s="156"/>
      <c r="FJ65" s="156"/>
      <c r="FK65" s="156"/>
      <c r="FL65" s="156"/>
      <c r="FM65" s="156"/>
      <c r="FN65" s="156"/>
      <c r="FO65" s="156"/>
      <c r="FP65" s="156"/>
      <c r="FQ65" s="156"/>
      <c r="FR65" s="156"/>
      <c r="FS65" s="156"/>
      <c r="FT65" s="156"/>
      <c r="FU65" s="156"/>
      <c r="FV65" s="156"/>
      <c r="FW65" s="156"/>
      <c r="FX65" s="156"/>
      <c r="FY65" s="156"/>
      <c r="FZ65" s="156"/>
      <c r="GA65" s="156"/>
      <c r="GB65" s="156"/>
      <c r="GC65" s="156"/>
      <c r="GD65" s="156"/>
      <c r="GE65" s="193"/>
      <c r="GF65" s="193">
        <v>1.22</v>
      </c>
      <c r="GG65" s="156"/>
      <c r="GH65" s="190"/>
      <c r="GI65" s="191"/>
      <c r="GJ65" s="190"/>
      <c r="GK65" s="190"/>
      <c r="GL65" s="190"/>
      <c r="GM65" s="190">
        <v>1</v>
      </c>
      <c r="GN65" s="189">
        <v>1</v>
      </c>
      <c r="GO65" s="156">
        <v>11</v>
      </c>
      <c r="GP65" s="156"/>
      <c r="GQ65" s="156"/>
      <c r="GR65" s="156"/>
      <c r="GS65" s="156"/>
      <c r="GT65" s="156"/>
    </row>
    <row r="66" spans="1:202" ht="21.75">
      <c r="A66" s="152"/>
      <c r="B66" s="152"/>
      <c r="C66" s="153"/>
      <c r="D66" s="153"/>
      <c r="E66" s="154"/>
      <c r="F66" s="155"/>
      <c r="G66" s="156"/>
      <c r="H66" s="156"/>
      <c r="I66" s="156"/>
      <c r="J66" s="156"/>
      <c r="K66" s="157"/>
      <c r="L66" s="157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  <c r="BO66" s="156"/>
      <c r="BP66" s="156"/>
      <c r="BQ66" s="156"/>
      <c r="BR66" s="156"/>
      <c r="BS66" s="156"/>
      <c r="BT66" s="156"/>
      <c r="BU66" s="156"/>
      <c r="BV66" s="156"/>
      <c r="BW66" s="156"/>
      <c r="BX66" s="156"/>
      <c r="BY66" s="156"/>
      <c r="BZ66" s="156"/>
      <c r="CA66" s="156"/>
      <c r="CB66" s="156"/>
      <c r="CC66" s="156"/>
      <c r="CD66" s="156"/>
      <c r="CE66" s="156"/>
      <c r="CF66" s="156"/>
      <c r="CG66" s="156"/>
      <c r="CH66" s="156"/>
      <c r="CI66" s="156"/>
      <c r="CJ66" s="156"/>
      <c r="CK66" s="156"/>
      <c r="CL66" s="156"/>
      <c r="CM66" s="156"/>
      <c r="CN66" s="156"/>
      <c r="CO66" s="156"/>
      <c r="CP66" s="156"/>
      <c r="CQ66" s="156"/>
      <c r="CR66" s="156"/>
      <c r="CS66" s="156"/>
      <c r="CT66" s="156"/>
      <c r="CU66" s="156"/>
      <c r="CV66" s="156"/>
      <c r="CW66" s="156"/>
      <c r="CX66" s="156"/>
      <c r="CY66" s="156"/>
      <c r="CZ66" s="156"/>
      <c r="DA66" s="156"/>
      <c r="DB66" s="156"/>
      <c r="DC66" s="156"/>
      <c r="DD66" s="156"/>
      <c r="DE66" s="156"/>
      <c r="DF66" s="156"/>
      <c r="DG66" s="156"/>
      <c r="DH66" s="156"/>
      <c r="DI66" s="156"/>
      <c r="DJ66" s="156"/>
      <c r="DK66" s="156"/>
      <c r="DL66" s="156"/>
      <c r="DM66" s="156"/>
      <c r="DN66" s="156"/>
      <c r="DO66" s="156"/>
      <c r="DP66" s="156"/>
      <c r="DQ66" s="156"/>
      <c r="DR66" s="190"/>
      <c r="DS66" s="190"/>
      <c r="DT66" s="156"/>
      <c r="DU66" s="156"/>
      <c r="DV66" s="156"/>
      <c r="DW66" s="156"/>
      <c r="DX66" s="156"/>
      <c r="DY66" s="193">
        <v>5.05</v>
      </c>
      <c r="DZ66" s="193">
        <v>5.26</v>
      </c>
      <c r="EA66" s="193">
        <f t="shared" si="12"/>
        <v>0.20999999999999996</v>
      </c>
      <c r="EB66" s="156"/>
      <c r="EC66" s="156"/>
      <c r="ED66" s="156">
        <v>4.368</v>
      </c>
      <c r="EE66" s="193">
        <v>8</v>
      </c>
      <c r="EF66" s="156">
        <f t="shared" si="13"/>
        <v>0.546</v>
      </c>
      <c r="EG66" s="202">
        <v>10000</v>
      </c>
      <c r="EH66" s="201" t="s">
        <v>328</v>
      </c>
      <c r="EI66" s="189">
        <v>1</v>
      </c>
      <c r="EJ66" s="189">
        <v>2</v>
      </c>
      <c r="EK66" s="156">
        <v>0.018</v>
      </c>
      <c r="EL66" s="156"/>
      <c r="EM66" s="156">
        <v>0.07</v>
      </c>
      <c r="EN66" s="189">
        <v>2.7</v>
      </c>
      <c r="EO66" s="156">
        <v>0.25</v>
      </c>
      <c r="EP66" s="156"/>
      <c r="EQ66" s="156"/>
      <c r="ER66" s="156"/>
      <c r="ES66" s="156"/>
      <c r="ET66" s="189">
        <v>3</v>
      </c>
      <c r="EU66" s="190" t="s">
        <v>320</v>
      </c>
      <c r="EV66" s="189">
        <v>6</v>
      </c>
      <c r="EW66" s="156">
        <v>25</v>
      </c>
      <c r="EX66" s="156">
        <v>25</v>
      </c>
      <c r="EY66" s="156"/>
      <c r="EZ66" s="156"/>
      <c r="FA66" s="190">
        <v>1.5</v>
      </c>
      <c r="FB66" s="190">
        <v>1.5</v>
      </c>
      <c r="FC66" s="156"/>
      <c r="FD66" s="156"/>
      <c r="FE66" s="156"/>
      <c r="FF66" s="156"/>
      <c r="FG66" s="156"/>
      <c r="FH66" s="156"/>
      <c r="FI66" s="156"/>
      <c r="FJ66" s="156"/>
      <c r="FK66" s="156"/>
      <c r="FL66" s="156"/>
      <c r="FM66" s="156"/>
      <c r="FN66" s="156"/>
      <c r="FO66" s="156"/>
      <c r="FP66" s="156"/>
      <c r="FQ66" s="156"/>
      <c r="FR66" s="156"/>
      <c r="FS66" s="156"/>
      <c r="FT66" s="156"/>
      <c r="FU66" s="156"/>
      <c r="FV66" s="156"/>
      <c r="FW66" s="156"/>
      <c r="FX66" s="156"/>
      <c r="FY66" s="156"/>
      <c r="FZ66" s="156"/>
      <c r="GA66" s="156"/>
      <c r="GB66" s="156"/>
      <c r="GC66" s="156"/>
      <c r="GD66" s="156"/>
      <c r="GE66" s="193"/>
      <c r="GF66" s="193">
        <v>2</v>
      </c>
      <c r="GG66" s="156"/>
      <c r="GH66" s="190"/>
      <c r="GI66" s="191"/>
      <c r="GJ66" s="190"/>
      <c r="GK66" s="190"/>
      <c r="GL66" s="190"/>
      <c r="GM66" s="190">
        <v>1</v>
      </c>
      <c r="GN66" s="189">
        <v>1</v>
      </c>
      <c r="GO66" s="156">
        <v>11</v>
      </c>
      <c r="GP66" s="156"/>
      <c r="GQ66" s="156"/>
      <c r="GR66" s="156"/>
      <c r="GS66" s="156"/>
      <c r="GT66" s="156"/>
    </row>
    <row r="67" spans="1:202" ht="21.75">
      <c r="A67" s="152"/>
      <c r="B67" s="152"/>
      <c r="C67" s="153"/>
      <c r="D67" s="153"/>
      <c r="E67" s="154"/>
      <c r="F67" s="155"/>
      <c r="G67" s="156"/>
      <c r="H67" s="156"/>
      <c r="I67" s="156"/>
      <c r="J67" s="156"/>
      <c r="K67" s="157"/>
      <c r="L67" s="157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  <c r="BI67" s="156"/>
      <c r="BJ67" s="156"/>
      <c r="BK67" s="156"/>
      <c r="BL67" s="156"/>
      <c r="BM67" s="156"/>
      <c r="BN67" s="156"/>
      <c r="BO67" s="156"/>
      <c r="BP67" s="156"/>
      <c r="BQ67" s="156"/>
      <c r="BR67" s="156"/>
      <c r="BS67" s="156"/>
      <c r="BT67" s="156"/>
      <c r="BU67" s="156"/>
      <c r="BV67" s="156"/>
      <c r="BW67" s="156"/>
      <c r="BX67" s="156"/>
      <c r="BY67" s="156"/>
      <c r="BZ67" s="156"/>
      <c r="CA67" s="156"/>
      <c r="CB67" s="156"/>
      <c r="CC67" s="156"/>
      <c r="CD67" s="156"/>
      <c r="CE67" s="156"/>
      <c r="CF67" s="156"/>
      <c r="CG67" s="156"/>
      <c r="CH67" s="156"/>
      <c r="CI67" s="156"/>
      <c r="CJ67" s="156"/>
      <c r="CK67" s="156"/>
      <c r="CL67" s="156"/>
      <c r="CM67" s="156"/>
      <c r="CN67" s="156"/>
      <c r="CO67" s="156"/>
      <c r="CP67" s="156"/>
      <c r="CQ67" s="156"/>
      <c r="CR67" s="156"/>
      <c r="CS67" s="156"/>
      <c r="CT67" s="156"/>
      <c r="CU67" s="156"/>
      <c r="CV67" s="156"/>
      <c r="CW67" s="156"/>
      <c r="CX67" s="156"/>
      <c r="CY67" s="156"/>
      <c r="CZ67" s="156"/>
      <c r="DA67" s="156"/>
      <c r="DB67" s="156"/>
      <c r="DC67" s="156"/>
      <c r="DD67" s="156"/>
      <c r="DE67" s="156"/>
      <c r="DF67" s="156"/>
      <c r="DG67" s="156"/>
      <c r="DH67" s="156"/>
      <c r="DI67" s="156"/>
      <c r="DJ67" s="156"/>
      <c r="DK67" s="156"/>
      <c r="DL67" s="156"/>
      <c r="DM67" s="156"/>
      <c r="DN67" s="156"/>
      <c r="DO67" s="156"/>
      <c r="DP67" s="156"/>
      <c r="DQ67" s="156"/>
      <c r="DR67" s="190"/>
      <c r="DS67" s="190"/>
      <c r="DT67" s="156"/>
      <c r="DU67" s="156"/>
      <c r="DV67" s="190" t="s">
        <v>303</v>
      </c>
      <c r="DW67" s="190" t="s">
        <v>277</v>
      </c>
      <c r="DX67" s="190" t="s">
        <v>278</v>
      </c>
      <c r="DY67" s="193">
        <v>0</v>
      </c>
      <c r="DZ67" s="193">
        <v>1</v>
      </c>
      <c r="EA67" s="193">
        <f t="shared" si="12"/>
        <v>1</v>
      </c>
      <c r="EB67" s="190">
        <v>2548</v>
      </c>
      <c r="EC67" s="190" t="s">
        <v>268</v>
      </c>
      <c r="ED67" s="156">
        <v>2.724</v>
      </c>
      <c r="EE67" s="156">
        <v>5.625</v>
      </c>
      <c r="EF67" s="193">
        <f t="shared" si="13"/>
        <v>0.4842666666666667</v>
      </c>
      <c r="EG67" s="202">
        <v>10000</v>
      </c>
      <c r="EH67" s="201" t="s">
        <v>328</v>
      </c>
      <c r="EI67" s="189">
        <v>1.5</v>
      </c>
      <c r="EJ67" s="189">
        <v>1.5</v>
      </c>
      <c r="EK67" s="156">
        <v>0.018</v>
      </c>
      <c r="EL67" s="156">
        <v>0.814</v>
      </c>
      <c r="EM67" s="156">
        <v>0.06</v>
      </c>
      <c r="EN67" s="189">
        <v>1.5</v>
      </c>
      <c r="EO67" s="156"/>
      <c r="EP67" s="156"/>
      <c r="EQ67" s="156">
        <v>0.15</v>
      </c>
      <c r="ER67" s="156">
        <v>0.15</v>
      </c>
      <c r="ES67" s="190" t="s">
        <v>289</v>
      </c>
      <c r="ET67" s="189">
        <v>1.5</v>
      </c>
      <c r="EU67" s="190" t="s">
        <v>289</v>
      </c>
      <c r="EV67" s="189">
        <v>4</v>
      </c>
      <c r="EW67" s="156"/>
      <c r="EX67" s="156"/>
      <c r="EY67" s="190">
        <v>145.752</v>
      </c>
      <c r="EZ67" s="156"/>
      <c r="FA67" s="190">
        <v>1.5</v>
      </c>
      <c r="FB67" s="190">
        <v>1.5</v>
      </c>
      <c r="FC67" s="190">
        <v>1</v>
      </c>
      <c r="FD67" s="190">
        <v>1</v>
      </c>
      <c r="FE67" s="190">
        <v>2</v>
      </c>
      <c r="FF67" s="190" t="s">
        <v>268</v>
      </c>
      <c r="FG67" s="190" t="s">
        <v>268</v>
      </c>
      <c r="FH67" s="190" t="s">
        <v>268</v>
      </c>
      <c r="FI67" s="190" t="s">
        <v>268</v>
      </c>
      <c r="FJ67" s="190" t="s">
        <v>268</v>
      </c>
      <c r="FK67" s="190" t="s">
        <v>268</v>
      </c>
      <c r="FL67" s="190" t="s">
        <v>268</v>
      </c>
      <c r="FM67" s="190" t="s">
        <v>268</v>
      </c>
      <c r="FN67" s="190" t="s">
        <v>268</v>
      </c>
      <c r="FO67" s="190" t="s">
        <v>268</v>
      </c>
      <c r="FP67" s="190" t="s">
        <v>268</v>
      </c>
      <c r="FQ67" s="190" t="s">
        <v>268</v>
      </c>
      <c r="FR67" s="190">
        <v>28</v>
      </c>
      <c r="FS67" s="190">
        <v>1</v>
      </c>
      <c r="FT67" s="190" t="s">
        <v>268</v>
      </c>
      <c r="FU67" s="156"/>
      <c r="FV67" s="156"/>
      <c r="FW67" s="156"/>
      <c r="FX67" s="156"/>
      <c r="FY67" s="156"/>
      <c r="FZ67" s="156"/>
      <c r="GA67" s="156"/>
      <c r="GB67" s="156"/>
      <c r="GC67" s="156"/>
      <c r="GD67" s="156"/>
      <c r="GE67" s="193"/>
      <c r="GF67" s="194">
        <v>2.05</v>
      </c>
      <c r="GG67" s="156"/>
      <c r="GH67" s="190"/>
      <c r="GI67" s="191"/>
      <c r="GJ67" s="190"/>
      <c r="GK67" s="190"/>
      <c r="GL67" s="190"/>
      <c r="GM67" s="190">
        <v>4</v>
      </c>
      <c r="GN67" s="189">
        <v>1</v>
      </c>
      <c r="GO67" s="156">
        <v>11</v>
      </c>
      <c r="GP67" s="156"/>
      <c r="GQ67" s="156"/>
      <c r="GR67" s="156"/>
      <c r="GS67" s="156"/>
      <c r="GT67" s="156"/>
    </row>
    <row r="68" spans="1:202" ht="21.75">
      <c r="A68" s="152"/>
      <c r="B68" s="152"/>
      <c r="C68" s="153"/>
      <c r="D68" s="153"/>
      <c r="E68" s="154"/>
      <c r="F68" s="155"/>
      <c r="G68" s="156"/>
      <c r="H68" s="156"/>
      <c r="I68" s="156"/>
      <c r="J68" s="156"/>
      <c r="K68" s="157"/>
      <c r="L68" s="157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156"/>
      <c r="CB68" s="156"/>
      <c r="CC68" s="156"/>
      <c r="CD68" s="156"/>
      <c r="CE68" s="156"/>
      <c r="CF68" s="156"/>
      <c r="CG68" s="156"/>
      <c r="CH68" s="156"/>
      <c r="CI68" s="156"/>
      <c r="CJ68" s="156"/>
      <c r="CK68" s="156"/>
      <c r="CL68" s="156"/>
      <c r="CM68" s="156"/>
      <c r="CN68" s="156"/>
      <c r="CO68" s="156"/>
      <c r="CP68" s="156"/>
      <c r="CQ68" s="156"/>
      <c r="CR68" s="156"/>
      <c r="CS68" s="156"/>
      <c r="CT68" s="156"/>
      <c r="CU68" s="156"/>
      <c r="CV68" s="156"/>
      <c r="CW68" s="156"/>
      <c r="CX68" s="156"/>
      <c r="CY68" s="156"/>
      <c r="CZ68" s="156"/>
      <c r="DA68" s="156"/>
      <c r="DB68" s="156"/>
      <c r="DC68" s="156"/>
      <c r="DD68" s="156"/>
      <c r="DE68" s="156"/>
      <c r="DF68" s="156"/>
      <c r="DG68" s="156"/>
      <c r="DH68" s="156"/>
      <c r="DI68" s="156"/>
      <c r="DJ68" s="156"/>
      <c r="DK68" s="156"/>
      <c r="DL68" s="156"/>
      <c r="DM68" s="156"/>
      <c r="DN68" s="156"/>
      <c r="DO68" s="156"/>
      <c r="DP68" s="156"/>
      <c r="DQ68" s="156"/>
      <c r="DR68" s="190"/>
      <c r="DS68" s="190"/>
      <c r="DT68" s="156"/>
      <c r="DU68" s="156"/>
      <c r="DV68" s="156"/>
      <c r="DW68" s="156"/>
      <c r="DX68" s="156"/>
      <c r="DY68" s="193">
        <v>1</v>
      </c>
      <c r="DZ68" s="193">
        <v>2</v>
      </c>
      <c r="EA68" s="193">
        <f t="shared" si="12"/>
        <v>1</v>
      </c>
      <c r="EB68" s="156"/>
      <c r="EC68" s="156"/>
      <c r="ED68" s="156">
        <v>2.724</v>
      </c>
      <c r="EE68" s="156">
        <v>5.625</v>
      </c>
      <c r="EF68" s="193">
        <f t="shared" si="13"/>
        <v>0.4842666666666667</v>
      </c>
      <c r="EG68" s="202">
        <v>10000</v>
      </c>
      <c r="EH68" s="201" t="s">
        <v>328</v>
      </c>
      <c r="EI68" s="189">
        <v>1.45</v>
      </c>
      <c r="EJ68" s="189">
        <v>1.5</v>
      </c>
      <c r="EK68" s="156">
        <v>0.018</v>
      </c>
      <c r="EL68" s="156">
        <v>0.814</v>
      </c>
      <c r="EM68" s="156">
        <v>0.06</v>
      </c>
      <c r="EN68" s="156">
        <v>1.45</v>
      </c>
      <c r="EO68" s="156"/>
      <c r="EP68" s="156"/>
      <c r="EQ68" s="156">
        <v>0.15</v>
      </c>
      <c r="ER68" s="156">
        <v>0.15</v>
      </c>
      <c r="ES68" s="190" t="s">
        <v>289</v>
      </c>
      <c r="ET68" s="189">
        <v>1.5</v>
      </c>
      <c r="EU68" s="190" t="s">
        <v>289</v>
      </c>
      <c r="EV68" s="189">
        <v>4</v>
      </c>
      <c r="EW68" s="156"/>
      <c r="EX68" s="156"/>
      <c r="EY68" s="156"/>
      <c r="EZ68" s="156"/>
      <c r="FA68" s="190">
        <v>1.5</v>
      </c>
      <c r="FB68" s="190">
        <v>1.5</v>
      </c>
      <c r="FC68" s="156"/>
      <c r="FD68" s="156"/>
      <c r="FE68" s="156"/>
      <c r="FF68" s="156"/>
      <c r="FG68" s="156"/>
      <c r="FH68" s="156"/>
      <c r="FI68" s="156"/>
      <c r="FJ68" s="156"/>
      <c r="FK68" s="156"/>
      <c r="FL68" s="156"/>
      <c r="FM68" s="156"/>
      <c r="FN68" s="156"/>
      <c r="FO68" s="156"/>
      <c r="FP68" s="156"/>
      <c r="FQ68" s="156"/>
      <c r="FR68" s="156"/>
      <c r="FS68" s="156"/>
      <c r="FT68" s="156"/>
      <c r="FU68" s="156"/>
      <c r="FV68" s="156"/>
      <c r="FW68" s="156"/>
      <c r="FX68" s="156"/>
      <c r="FY68" s="156"/>
      <c r="FZ68" s="156"/>
      <c r="GA68" s="156"/>
      <c r="GB68" s="156"/>
      <c r="GC68" s="156"/>
      <c r="GD68" s="156"/>
      <c r="GE68" s="193"/>
      <c r="GF68" s="194">
        <v>3.3</v>
      </c>
      <c r="GG68" s="156"/>
      <c r="GH68" s="190"/>
      <c r="GI68" s="191"/>
      <c r="GJ68" s="190"/>
      <c r="GK68" s="190"/>
      <c r="GL68" s="190"/>
      <c r="GM68" s="190">
        <v>1</v>
      </c>
      <c r="GN68" s="189">
        <v>0.6</v>
      </c>
      <c r="GO68" s="156">
        <v>11</v>
      </c>
      <c r="GP68" s="156"/>
      <c r="GQ68" s="156"/>
      <c r="GR68" s="156"/>
      <c r="GS68" s="156"/>
      <c r="GT68" s="156"/>
    </row>
    <row r="69" spans="1:202" ht="21.75">
      <c r="A69" s="152"/>
      <c r="B69" s="152"/>
      <c r="C69" s="153"/>
      <c r="D69" s="153"/>
      <c r="E69" s="154"/>
      <c r="F69" s="155"/>
      <c r="G69" s="156"/>
      <c r="H69" s="156"/>
      <c r="I69" s="156"/>
      <c r="J69" s="156"/>
      <c r="K69" s="157"/>
      <c r="L69" s="157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56"/>
      <c r="CO69" s="156"/>
      <c r="CP69" s="156"/>
      <c r="CQ69" s="156"/>
      <c r="CR69" s="156"/>
      <c r="CS69" s="156"/>
      <c r="CT69" s="156"/>
      <c r="CU69" s="156"/>
      <c r="CV69" s="156"/>
      <c r="CW69" s="156"/>
      <c r="CX69" s="156"/>
      <c r="CY69" s="156"/>
      <c r="CZ69" s="156"/>
      <c r="DA69" s="156"/>
      <c r="DB69" s="156"/>
      <c r="DC69" s="156"/>
      <c r="DD69" s="156"/>
      <c r="DE69" s="156"/>
      <c r="DF69" s="156"/>
      <c r="DG69" s="156"/>
      <c r="DH69" s="156"/>
      <c r="DI69" s="156"/>
      <c r="DJ69" s="156"/>
      <c r="DK69" s="156"/>
      <c r="DL69" s="156"/>
      <c r="DM69" s="156"/>
      <c r="DN69" s="156"/>
      <c r="DO69" s="156"/>
      <c r="DP69" s="156"/>
      <c r="DQ69" s="156"/>
      <c r="DR69" s="190"/>
      <c r="DS69" s="190"/>
      <c r="DT69" s="156"/>
      <c r="DU69" s="156"/>
      <c r="DV69" s="156"/>
      <c r="DW69" s="156"/>
      <c r="DX69" s="156"/>
      <c r="DY69" s="193">
        <v>2</v>
      </c>
      <c r="DZ69" s="193">
        <v>4.5</v>
      </c>
      <c r="EA69" s="193">
        <f t="shared" si="12"/>
        <v>2.5</v>
      </c>
      <c r="EB69" s="156"/>
      <c r="EC69" s="156"/>
      <c r="ED69" s="156">
        <v>1.502</v>
      </c>
      <c r="EE69" s="193">
        <v>3.6</v>
      </c>
      <c r="EF69" s="193">
        <f t="shared" si="13"/>
        <v>0.4172222222222222</v>
      </c>
      <c r="EG69" s="202">
        <v>10000</v>
      </c>
      <c r="EH69" s="201" t="s">
        <v>328</v>
      </c>
      <c r="EI69" s="189">
        <v>1</v>
      </c>
      <c r="EJ69" s="189">
        <v>1.2</v>
      </c>
      <c r="EK69" s="156">
        <v>0.018</v>
      </c>
      <c r="EL69" s="156">
        <v>0.651</v>
      </c>
      <c r="EM69" s="156">
        <v>0.06</v>
      </c>
      <c r="EN69" s="189">
        <v>1.4</v>
      </c>
      <c r="EO69" s="156"/>
      <c r="EP69" s="156"/>
      <c r="EQ69" s="156">
        <v>0.15</v>
      </c>
      <c r="ER69" s="156">
        <v>0.15</v>
      </c>
      <c r="ES69" s="190" t="s">
        <v>289</v>
      </c>
      <c r="ET69" s="189">
        <v>1.5</v>
      </c>
      <c r="EU69" s="190" t="s">
        <v>289</v>
      </c>
      <c r="EV69" s="189">
        <v>4</v>
      </c>
      <c r="EW69" s="156"/>
      <c r="EX69" s="156"/>
      <c r="EY69" s="156"/>
      <c r="EZ69" s="156"/>
      <c r="FA69" s="190">
        <v>1.5</v>
      </c>
      <c r="FB69" s="190">
        <v>1.5</v>
      </c>
      <c r="FC69" s="156"/>
      <c r="FD69" s="156"/>
      <c r="FE69" s="156"/>
      <c r="FF69" s="156"/>
      <c r="FG69" s="156"/>
      <c r="FH69" s="156"/>
      <c r="FI69" s="156"/>
      <c r="FJ69" s="156"/>
      <c r="FK69" s="156"/>
      <c r="FL69" s="156"/>
      <c r="FM69" s="156"/>
      <c r="FN69" s="156"/>
      <c r="FO69" s="156"/>
      <c r="FP69" s="156"/>
      <c r="FQ69" s="156"/>
      <c r="FR69" s="156"/>
      <c r="FS69" s="156"/>
      <c r="FT69" s="156"/>
      <c r="FU69" s="156"/>
      <c r="FV69" s="156"/>
      <c r="FW69" s="156"/>
      <c r="FX69" s="156"/>
      <c r="FY69" s="156"/>
      <c r="FZ69" s="156"/>
      <c r="GA69" s="156"/>
      <c r="GB69" s="156"/>
      <c r="GC69" s="156"/>
      <c r="GD69" s="156"/>
      <c r="GE69" s="193"/>
      <c r="GF69" s="194">
        <v>5.12</v>
      </c>
      <c r="GG69" s="156"/>
      <c r="GH69" s="190"/>
      <c r="GI69" s="191"/>
      <c r="GJ69" s="190"/>
      <c r="GK69" s="190"/>
      <c r="GL69" s="190"/>
      <c r="GM69" s="190">
        <v>1</v>
      </c>
      <c r="GN69" s="189">
        <v>1</v>
      </c>
      <c r="GO69" s="156">
        <v>11</v>
      </c>
      <c r="GP69" s="156"/>
      <c r="GQ69" s="156"/>
      <c r="GR69" s="156"/>
      <c r="GS69" s="156"/>
      <c r="GT69" s="156"/>
    </row>
    <row r="70" spans="1:202" ht="21.75">
      <c r="A70" s="152"/>
      <c r="B70" s="152"/>
      <c r="C70" s="153"/>
      <c r="D70" s="153"/>
      <c r="E70" s="154"/>
      <c r="F70" s="155"/>
      <c r="G70" s="156"/>
      <c r="H70" s="156"/>
      <c r="I70" s="156"/>
      <c r="J70" s="156"/>
      <c r="K70" s="157"/>
      <c r="L70" s="157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156"/>
      <c r="CB70" s="156"/>
      <c r="CC70" s="156"/>
      <c r="CD70" s="156"/>
      <c r="CE70" s="156"/>
      <c r="CF70" s="156"/>
      <c r="CG70" s="156"/>
      <c r="CH70" s="156"/>
      <c r="CI70" s="156"/>
      <c r="CJ70" s="156"/>
      <c r="CK70" s="156"/>
      <c r="CL70" s="156"/>
      <c r="CM70" s="156"/>
      <c r="CN70" s="156"/>
      <c r="CO70" s="156"/>
      <c r="CP70" s="156"/>
      <c r="CQ70" s="156"/>
      <c r="CR70" s="156"/>
      <c r="CS70" s="156"/>
      <c r="CT70" s="156"/>
      <c r="CU70" s="156"/>
      <c r="CV70" s="156"/>
      <c r="CW70" s="156"/>
      <c r="CX70" s="156"/>
      <c r="CY70" s="156"/>
      <c r="CZ70" s="156"/>
      <c r="DA70" s="156"/>
      <c r="DB70" s="156"/>
      <c r="DC70" s="156"/>
      <c r="DD70" s="156"/>
      <c r="DE70" s="156"/>
      <c r="DF70" s="156"/>
      <c r="DG70" s="156"/>
      <c r="DH70" s="156"/>
      <c r="DI70" s="156"/>
      <c r="DJ70" s="156"/>
      <c r="DK70" s="156"/>
      <c r="DL70" s="156"/>
      <c r="DM70" s="156"/>
      <c r="DN70" s="156"/>
      <c r="DO70" s="156"/>
      <c r="DP70" s="156"/>
      <c r="DQ70" s="156"/>
      <c r="DR70" s="190"/>
      <c r="DS70" s="190"/>
      <c r="DT70" s="156"/>
      <c r="DU70" s="156"/>
      <c r="DV70" s="190" t="s">
        <v>304</v>
      </c>
      <c r="DW70" s="190" t="s">
        <v>277</v>
      </c>
      <c r="DX70" s="190" t="s">
        <v>278</v>
      </c>
      <c r="DY70" s="193">
        <v>0</v>
      </c>
      <c r="DZ70" s="193">
        <v>1</v>
      </c>
      <c r="EA70" s="193">
        <f>+DZ70</f>
        <v>1</v>
      </c>
      <c r="EB70" s="190" t="s">
        <v>268</v>
      </c>
      <c r="EC70" s="190" t="s">
        <v>268</v>
      </c>
      <c r="ED70" s="156"/>
      <c r="EE70" s="156"/>
      <c r="EF70" s="156"/>
      <c r="EG70" s="202">
        <v>10000</v>
      </c>
      <c r="EH70" s="201" t="s">
        <v>328</v>
      </c>
      <c r="EI70" s="189">
        <v>1.8</v>
      </c>
      <c r="EJ70" s="156"/>
      <c r="EK70" s="156">
        <v>0.018</v>
      </c>
      <c r="EL70" s="156"/>
      <c r="EM70" s="156">
        <v>0.06</v>
      </c>
      <c r="EN70" s="189">
        <v>1.3</v>
      </c>
      <c r="EO70" s="156"/>
      <c r="EP70" s="156"/>
      <c r="EQ70" s="156"/>
      <c r="ER70" s="156"/>
      <c r="ES70" s="156"/>
      <c r="ET70" s="156"/>
      <c r="EU70" s="156"/>
      <c r="EV70" s="189">
        <v>3</v>
      </c>
      <c r="EW70" s="156"/>
      <c r="EX70" s="156"/>
      <c r="EY70" s="156"/>
      <c r="EZ70" s="156"/>
      <c r="FA70" s="190">
        <v>1.5</v>
      </c>
      <c r="FB70" s="190">
        <v>1.5</v>
      </c>
      <c r="FC70" s="190" t="s">
        <v>268</v>
      </c>
      <c r="FD70" s="190" t="s">
        <v>268</v>
      </c>
      <c r="FE70" s="190" t="s">
        <v>268</v>
      </c>
      <c r="FF70" s="190" t="s">
        <v>268</v>
      </c>
      <c r="FG70" s="190" t="s">
        <v>268</v>
      </c>
      <c r="FH70" s="190" t="s">
        <v>268</v>
      </c>
      <c r="FI70" s="190" t="s">
        <v>268</v>
      </c>
      <c r="FJ70" s="190" t="s">
        <v>268</v>
      </c>
      <c r="FK70" s="190" t="s">
        <v>268</v>
      </c>
      <c r="FL70" s="190" t="s">
        <v>268</v>
      </c>
      <c r="FM70" s="190" t="s">
        <v>268</v>
      </c>
      <c r="FN70" s="190" t="s">
        <v>268</v>
      </c>
      <c r="FO70" s="190" t="s">
        <v>268</v>
      </c>
      <c r="FP70" s="190">
        <v>2</v>
      </c>
      <c r="FQ70" s="190" t="s">
        <v>268</v>
      </c>
      <c r="FR70" s="190">
        <v>9</v>
      </c>
      <c r="FS70" s="190">
        <v>1</v>
      </c>
      <c r="FT70" s="190" t="s">
        <v>268</v>
      </c>
      <c r="FU70" s="156"/>
      <c r="FV70" s="156"/>
      <c r="FW70" s="156"/>
      <c r="FX70" s="156"/>
      <c r="FY70" s="156"/>
      <c r="FZ70" s="156"/>
      <c r="GA70" s="156"/>
      <c r="GB70" s="156"/>
      <c r="GC70" s="156"/>
      <c r="GD70" s="156"/>
      <c r="GE70" s="193"/>
      <c r="GF70" s="194">
        <v>6.45</v>
      </c>
      <c r="GG70" s="156"/>
      <c r="GH70" s="190"/>
      <c r="GI70" s="191"/>
      <c r="GJ70" s="190"/>
      <c r="GK70" s="190"/>
      <c r="GL70" s="190"/>
      <c r="GM70" s="190">
        <v>1</v>
      </c>
      <c r="GN70" s="189">
        <v>1</v>
      </c>
      <c r="GO70" s="156">
        <v>10</v>
      </c>
      <c r="GP70" s="156"/>
      <c r="GQ70" s="156"/>
      <c r="GR70" s="156"/>
      <c r="GS70" s="156"/>
      <c r="GT70" s="156"/>
    </row>
    <row r="71" spans="1:202" ht="21.75">
      <c r="A71" s="152"/>
      <c r="B71" s="152"/>
      <c r="C71" s="153"/>
      <c r="D71" s="153"/>
      <c r="E71" s="154"/>
      <c r="F71" s="155"/>
      <c r="G71" s="156"/>
      <c r="H71" s="156"/>
      <c r="I71" s="156"/>
      <c r="J71" s="156"/>
      <c r="K71" s="157"/>
      <c r="L71" s="157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156"/>
      <c r="CB71" s="156"/>
      <c r="CC71" s="156"/>
      <c r="CD71" s="156"/>
      <c r="CE71" s="156"/>
      <c r="CF71" s="156"/>
      <c r="CG71" s="156"/>
      <c r="CH71" s="156"/>
      <c r="CI71" s="156"/>
      <c r="CJ71" s="156"/>
      <c r="CK71" s="156"/>
      <c r="CL71" s="156"/>
      <c r="CM71" s="156"/>
      <c r="CN71" s="156"/>
      <c r="CO71" s="156"/>
      <c r="CP71" s="156"/>
      <c r="CQ71" s="156"/>
      <c r="CR71" s="156"/>
      <c r="CS71" s="156"/>
      <c r="CT71" s="156"/>
      <c r="CU71" s="156"/>
      <c r="CV71" s="156"/>
      <c r="CW71" s="156"/>
      <c r="CX71" s="156"/>
      <c r="CY71" s="156"/>
      <c r="CZ71" s="156"/>
      <c r="DA71" s="156"/>
      <c r="DB71" s="156"/>
      <c r="DC71" s="156"/>
      <c r="DD71" s="156"/>
      <c r="DE71" s="156"/>
      <c r="DF71" s="156"/>
      <c r="DG71" s="156"/>
      <c r="DH71" s="156"/>
      <c r="DI71" s="156"/>
      <c r="DJ71" s="156"/>
      <c r="DK71" s="156"/>
      <c r="DL71" s="156"/>
      <c r="DM71" s="156"/>
      <c r="DN71" s="156"/>
      <c r="DO71" s="156"/>
      <c r="DP71" s="156"/>
      <c r="DQ71" s="156"/>
      <c r="DR71" s="190"/>
      <c r="DS71" s="190"/>
      <c r="DT71" s="156"/>
      <c r="DU71" s="156"/>
      <c r="DV71" s="156"/>
      <c r="DW71" s="156"/>
      <c r="DX71" s="156"/>
      <c r="DY71" s="193">
        <v>1</v>
      </c>
      <c r="DZ71" s="193">
        <v>1.5</v>
      </c>
      <c r="EA71" s="193">
        <f>+DZ71-DY71</f>
        <v>0.5</v>
      </c>
      <c r="EB71" s="156"/>
      <c r="EC71" s="156"/>
      <c r="ED71" s="156"/>
      <c r="EE71" s="156"/>
      <c r="EF71" s="156"/>
      <c r="EG71" s="202">
        <v>10000</v>
      </c>
      <c r="EH71" s="201" t="s">
        <v>328</v>
      </c>
      <c r="EI71" s="189">
        <v>1.8</v>
      </c>
      <c r="EJ71" s="156"/>
      <c r="EK71" s="156">
        <v>0.018</v>
      </c>
      <c r="EL71" s="156"/>
      <c r="EM71" s="156">
        <v>0.06</v>
      </c>
      <c r="EN71" s="189">
        <v>1.25</v>
      </c>
      <c r="EO71" s="156"/>
      <c r="EP71" s="156"/>
      <c r="EQ71" s="156"/>
      <c r="ER71" s="156"/>
      <c r="ES71" s="156"/>
      <c r="ET71" s="156"/>
      <c r="EU71" s="156"/>
      <c r="EV71" s="189">
        <v>3</v>
      </c>
      <c r="EW71" s="156"/>
      <c r="EX71" s="156"/>
      <c r="EY71" s="156"/>
      <c r="EZ71" s="156"/>
      <c r="FA71" s="190">
        <v>1.5</v>
      </c>
      <c r="FB71" s="190">
        <v>1.5</v>
      </c>
      <c r="FC71" s="156"/>
      <c r="FD71" s="156"/>
      <c r="FE71" s="156"/>
      <c r="FF71" s="156"/>
      <c r="FG71" s="156"/>
      <c r="FH71" s="156"/>
      <c r="FI71" s="156"/>
      <c r="FJ71" s="156"/>
      <c r="FK71" s="156"/>
      <c r="FL71" s="156"/>
      <c r="FM71" s="156"/>
      <c r="FN71" s="156"/>
      <c r="FO71" s="156"/>
      <c r="FP71" s="156"/>
      <c r="FQ71" s="156"/>
      <c r="FR71" s="156"/>
      <c r="FS71" s="156"/>
      <c r="FT71" s="156"/>
      <c r="FU71" s="156"/>
      <c r="FV71" s="156"/>
      <c r="FW71" s="156"/>
      <c r="FX71" s="156"/>
      <c r="FY71" s="156"/>
      <c r="FZ71" s="156"/>
      <c r="GA71" s="156"/>
      <c r="GB71" s="156"/>
      <c r="GC71" s="156"/>
      <c r="GD71" s="156"/>
      <c r="GE71" s="193"/>
      <c r="GF71" s="194">
        <v>6.65</v>
      </c>
      <c r="GG71" s="156"/>
      <c r="GH71" s="190"/>
      <c r="GI71" s="191"/>
      <c r="GJ71" s="190"/>
      <c r="GK71" s="190"/>
      <c r="GL71" s="190"/>
      <c r="GM71" s="190">
        <v>1</v>
      </c>
      <c r="GN71" s="189">
        <v>1</v>
      </c>
      <c r="GO71" s="156">
        <v>10</v>
      </c>
      <c r="GP71" s="156"/>
      <c r="GQ71" s="156"/>
      <c r="GR71" s="156"/>
      <c r="GS71" s="156"/>
      <c r="GT71" s="156"/>
    </row>
    <row r="72" spans="1:202" ht="21.75">
      <c r="A72" s="152"/>
      <c r="B72" s="152"/>
      <c r="C72" s="153"/>
      <c r="D72" s="153"/>
      <c r="E72" s="154"/>
      <c r="F72" s="155"/>
      <c r="G72" s="156"/>
      <c r="H72" s="156"/>
      <c r="I72" s="156"/>
      <c r="J72" s="156"/>
      <c r="K72" s="157"/>
      <c r="L72" s="157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/>
      <c r="BH72" s="156"/>
      <c r="BI72" s="156"/>
      <c r="BJ72" s="156"/>
      <c r="BK72" s="156"/>
      <c r="BL72" s="156"/>
      <c r="BM72" s="156"/>
      <c r="BN72" s="156"/>
      <c r="BO72" s="156"/>
      <c r="BP72" s="156"/>
      <c r="BQ72" s="156"/>
      <c r="BR72" s="156"/>
      <c r="BS72" s="156"/>
      <c r="BT72" s="156"/>
      <c r="BU72" s="156"/>
      <c r="BV72" s="156"/>
      <c r="BW72" s="156"/>
      <c r="BX72" s="156"/>
      <c r="BY72" s="156"/>
      <c r="BZ72" s="156"/>
      <c r="CA72" s="156"/>
      <c r="CB72" s="156"/>
      <c r="CC72" s="156"/>
      <c r="CD72" s="156"/>
      <c r="CE72" s="156"/>
      <c r="CF72" s="156"/>
      <c r="CG72" s="156"/>
      <c r="CH72" s="156"/>
      <c r="CI72" s="156"/>
      <c r="CJ72" s="156"/>
      <c r="CK72" s="156"/>
      <c r="CL72" s="156"/>
      <c r="CM72" s="156"/>
      <c r="CN72" s="156"/>
      <c r="CO72" s="156"/>
      <c r="CP72" s="156"/>
      <c r="CQ72" s="156"/>
      <c r="CR72" s="156"/>
      <c r="CS72" s="156"/>
      <c r="CT72" s="156"/>
      <c r="CU72" s="156"/>
      <c r="CV72" s="156"/>
      <c r="CW72" s="156"/>
      <c r="CX72" s="156"/>
      <c r="CY72" s="156"/>
      <c r="CZ72" s="156"/>
      <c r="DA72" s="156"/>
      <c r="DB72" s="156"/>
      <c r="DC72" s="156"/>
      <c r="DD72" s="156"/>
      <c r="DE72" s="156"/>
      <c r="DF72" s="156"/>
      <c r="DG72" s="156"/>
      <c r="DH72" s="156"/>
      <c r="DI72" s="156"/>
      <c r="DJ72" s="156"/>
      <c r="DK72" s="156"/>
      <c r="DL72" s="156"/>
      <c r="DM72" s="156"/>
      <c r="DN72" s="156"/>
      <c r="DO72" s="156"/>
      <c r="DP72" s="156"/>
      <c r="DQ72" s="156"/>
      <c r="DR72" s="190"/>
      <c r="DS72" s="190"/>
      <c r="DT72" s="156"/>
      <c r="DU72" s="156"/>
      <c r="DV72" s="156"/>
      <c r="DW72" s="156"/>
      <c r="DX72" s="156"/>
      <c r="DY72" s="193">
        <v>1.5</v>
      </c>
      <c r="DZ72" s="193">
        <v>2.22</v>
      </c>
      <c r="EA72" s="193">
        <f>+DZ72-DY72</f>
        <v>0.7200000000000002</v>
      </c>
      <c r="EB72" s="156"/>
      <c r="EC72" s="156"/>
      <c r="ED72" s="156"/>
      <c r="EE72" s="156"/>
      <c r="EF72" s="156"/>
      <c r="EG72" s="202">
        <v>10000</v>
      </c>
      <c r="EH72" s="201" t="s">
        <v>328</v>
      </c>
      <c r="EI72" s="189">
        <v>1.8</v>
      </c>
      <c r="EJ72" s="156"/>
      <c r="EK72" s="156">
        <v>0.018</v>
      </c>
      <c r="EL72" s="156"/>
      <c r="EM72" s="156">
        <v>0.06</v>
      </c>
      <c r="EN72" s="189">
        <v>1.2</v>
      </c>
      <c r="EO72" s="156"/>
      <c r="EP72" s="156"/>
      <c r="EQ72" s="156"/>
      <c r="ER72" s="156"/>
      <c r="ES72" s="156"/>
      <c r="ET72" s="156"/>
      <c r="EU72" s="156"/>
      <c r="EV72" s="189">
        <v>3</v>
      </c>
      <c r="EW72" s="156"/>
      <c r="EX72" s="156"/>
      <c r="EY72" s="156"/>
      <c r="EZ72" s="156"/>
      <c r="FA72" s="190">
        <v>1.5</v>
      </c>
      <c r="FB72" s="190">
        <v>1.5</v>
      </c>
      <c r="FC72" s="156"/>
      <c r="FD72" s="156"/>
      <c r="FE72" s="156"/>
      <c r="FF72" s="156"/>
      <c r="FG72" s="156"/>
      <c r="FH72" s="156"/>
      <c r="FI72" s="156"/>
      <c r="FJ72" s="156"/>
      <c r="FK72" s="156"/>
      <c r="FL72" s="156"/>
      <c r="FM72" s="156"/>
      <c r="FN72" s="156"/>
      <c r="FO72" s="156"/>
      <c r="FP72" s="156"/>
      <c r="FQ72" s="156"/>
      <c r="FR72" s="156"/>
      <c r="FS72" s="156"/>
      <c r="FT72" s="156"/>
      <c r="FU72" s="156"/>
      <c r="FV72" s="156"/>
      <c r="FW72" s="156"/>
      <c r="FX72" s="156"/>
      <c r="FY72" s="156"/>
      <c r="FZ72" s="156"/>
      <c r="GA72" s="156"/>
      <c r="GB72" s="156"/>
      <c r="GC72" s="156"/>
      <c r="GD72" s="156"/>
      <c r="GE72" s="193"/>
      <c r="GF72" s="194">
        <v>7</v>
      </c>
      <c r="GG72" s="156"/>
      <c r="GH72" s="190"/>
      <c r="GI72" s="191"/>
      <c r="GJ72" s="190"/>
      <c r="GK72" s="190"/>
      <c r="GL72" s="190"/>
      <c r="GM72" s="190">
        <v>4</v>
      </c>
      <c r="GN72" s="189">
        <v>1</v>
      </c>
      <c r="GO72" s="156">
        <v>11</v>
      </c>
      <c r="GP72" s="156"/>
      <c r="GQ72" s="156"/>
      <c r="GR72" s="156"/>
      <c r="GS72" s="156"/>
      <c r="GT72" s="156"/>
    </row>
    <row r="73" spans="1:202" ht="21.75">
      <c r="A73" s="152"/>
      <c r="B73" s="152"/>
      <c r="C73" s="153"/>
      <c r="D73" s="153"/>
      <c r="E73" s="154"/>
      <c r="F73" s="155"/>
      <c r="G73" s="156"/>
      <c r="H73" s="156"/>
      <c r="I73" s="156"/>
      <c r="J73" s="156"/>
      <c r="K73" s="157"/>
      <c r="L73" s="157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156"/>
      <c r="BH73" s="156"/>
      <c r="BI73" s="156"/>
      <c r="BJ73" s="156"/>
      <c r="BK73" s="156"/>
      <c r="BL73" s="156"/>
      <c r="BM73" s="156"/>
      <c r="BN73" s="156"/>
      <c r="BO73" s="156"/>
      <c r="BP73" s="156"/>
      <c r="BQ73" s="156"/>
      <c r="BR73" s="156"/>
      <c r="BS73" s="156"/>
      <c r="BT73" s="156"/>
      <c r="BU73" s="156"/>
      <c r="BV73" s="156"/>
      <c r="BW73" s="156"/>
      <c r="BX73" s="156"/>
      <c r="BY73" s="156"/>
      <c r="BZ73" s="156"/>
      <c r="CA73" s="156"/>
      <c r="CB73" s="156"/>
      <c r="CC73" s="156"/>
      <c r="CD73" s="156"/>
      <c r="CE73" s="156"/>
      <c r="CF73" s="156"/>
      <c r="CG73" s="156"/>
      <c r="CH73" s="156"/>
      <c r="CI73" s="156"/>
      <c r="CJ73" s="156"/>
      <c r="CK73" s="156"/>
      <c r="CL73" s="156"/>
      <c r="CM73" s="156"/>
      <c r="CN73" s="156"/>
      <c r="CO73" s="156"/>
      <c r="CP73" s="156"/>
      <c r="CQ73" s="156"/>
      <c r="CR73" s="156"/>
      <c r="CS73" s="156"/>
      <c r="CT73" s="156"/>
      <c r="CU73" s="156"/>
      <c r="CV73" s="156"/>
      <c r="CW73" s="156"/>
      <c r="CX73" s="156"/>
      <c r="CY73" s="156"/>
      <c r="CZ73" s="156"/>
      <c r="DA73" s="156"/>
      <c r="DB73" s="156"/>
      <c r="DC73" s="156"/>
      <c r="DD73" s="156"/>
      <c r="DE73" s="156"/>
      <c r="DF73" s="156"/>
      <c r="DG73" s="156"/>
      <c r="DH73" s="156"/>
      <c r="DI73" s="156"/>
      <c r="DJ73" s="156"/>
      <c r="DK73" s="156"/>
      <c r="DL73" s="156"/>
      <c r="DM73" s="156"/>
      <c r="DN73" s="156"/>
      <c r="DO73" s="156"/>
      <c r="DP73" s="156"/>
      <c r="DQ73" s="156"/>
      <c r="DR73" s="190"/>
      <c r="DS73" s="190"/>
      <c r="DT73" s="156"/>
      <c r="DU73" s="156"/>
      <c r="DV73" s="190" t="s">
        <v>305</v>
      </c>
      <c r="DW73" s="190" t="s">
        <v>277</v>
      </c>
      <c r="DX73" s="190" t="s">
        <v>278</v>
      </c>
      <c r="DY73" s="193">
        <v>0</v>
      </c>
      <c r="DZ73" s="193">
        <v>0</v>
      </c>
      <c r="EA73" s="193">
        <v>0</v>
      </c>
      <c r="EB73" s="190">
        <v>2548</v>
      </c>
      <c r="EC73" s="190" t="s">
        <v>268</v>
      </c>
      <c r="ED73" s="156">
        <v>1.021</v>
      </c>
      <c r="EE73" s="190" t="s">
        <v>268</v>
      </c>
      <c r="EF73" s="190" t="s">
        <v>268</v>
      </c>
      <c r="EG73" s="190" t="s">
        <v>268</v>
      </c>
      <c r="EH73" s="190" t="s">
        <v>268</v>
      </c>
      <c r="EI73" s="190" t="s">
        <v>268</v>
      </c>
      <c r="EJ73" s="190" t="s">
        <v>268</v>
      </c>
      <c r="EK73" s="190" t="s">
        <v>268</v>
      </c>
      <c r="EL73" s="190" t="s">
        <v>268</v>
      </c>
      <c r="EM73" s="190" t="s">
        <v>268</v>
      </c>
      <c r="EN73" s="190" t="s">
        <v>268</v>
      </c>
      <c r="EO73" s="190" t="s">
        <v>268</v>
      </c>
      <c r="EP73" s="190" t="s">
        <v>268</v>
      </c>
      <c r="EQ73" s="190" t="s">
        <v>268</v>
      </c>
      <c r="ER73" s="190" t="s">
        <v>268</v>
      </c>
      <c r="ES73" s="190" t="s">
        <v>268</v>
      </c>
      <c r="ET73" s="190" t="s">
        <v>268</v>
      </c>
      <c r="EU73" s="190" t="s">
        <v>268</v>
      </c>
      <c r="EV73" s="190" t="s">
        <v>268</v>
      </c>
      <c r="EW73" s="190" t="s">
        <v>268</v>
      </c>
      <c r="EX73" s="190" t="s">
        <v>268</v>
      </c>
      <c r="EY73" s="156"/>
      <c r="EZ73" s="156"/>
      <c r="FA73" s="190">
        <v>1.5</v>
      </c>
      <c r="FB73" s="190">
        <v>1.5</v>
      </c>
      <c r="FC73" s="190">
        <v>1</v>
      </c>
      <c r="FD73" s="190" t="s">
        <v>268</v>
      </c>
      <c r="FE73" s="190" t="s">
        <v>268</v>
      </c>
      <c r="FF73" s="190" t="s">
        <v>268</v>
      </c>
      <c r="FG73" s="190" t="s">
        <v>268</v>
      </c>
      <c r="FH73" s="190" t="s">
        <v>268</v>
      </c>
      <c r="FI73" s="190" t="s">
        <v>268</v>
      </c>
      <c r="FJ73" s="190" t="s">
        <v>268</v>
      </c>
      <c r="FK73" s="190" t="s">
        <v>268</v>
      </c>
      <c r="FL73" s="190" t="s">
        <v>268</v>
      </c>
      <c r="FM73" s="190" t="s">
        <v>268</v>
      </c>
      <c r="FN73" s="190" t="s">
        <v>268</v>
      </c>
      <c r="FO73" s="190" t="s">
        <v>268</v>
      </c>
      <c r="FP73" s="190" t="s">
        <v>268</v>
      </c>
      <c r="FQ73" s="190" t="s">
        <v>268</v>
      </c>
      <c r="FR73" s="190" t="s">
        <v>268</v>
      </c>
      <c r="FS73" s="190" t="s">
        <v>268</v>
      </c>
      <c r="FT73" s="190" t="s">
        <v>268</v>
      </c>
      <c r="FU73" s="156"/>
      <c r="FV73" s="156"/>
      <c r="FW73" s="156"/>
      <c r="FX73" s="156"/>
      <c r="FY73" s="156"/>
      <c r="FZ73" s="156"/>
      <c r="GA73" s="156"/>
      <c r="GB73" s="156"/>
      <c r="GC73" s="156"/>
      <c r="GD73" s="156"/>
      <c r="GE73" s="193"/>
      <c r="GF73" s="194">
        <v>7.2</v>
      </c>
      <c r="GG73" s="156"/>
      <c r="GH73" s="190"/>
      <c r="GI73" s="191"/>
      <c r="GJ73" s="190"/>
      <c r="GK73" s="190"/>
      <c r="GL73" s="190"/>
      <c r="GM73" s="190">
        <v>1</v>
      </c>
      <c r="GN73" s="189">
        <v>0.6</v>
      </c>
      <c r="GO73" s="156">
        <v>11</v>
      </c>
      <c r="GP73" s="156"/>
      <c r="GQ73" s="156"/>
      <c r="GR73" s="156"/>
      <c r="GS73" s="156"/>
      <c r="GT73" s="156"/>
    </row>
    <row r="74" spans="1:202" ht="21.75">
      <c r="A74" s="152"/>
      <c r="B74" s="152"/>
      <c r="C74" s="153"/>
      <c r="D74" s="153"/>
      <c r="E74" s="154"/>
      <c r="F74" s="155"/>
      <c r="G74" s="156"/>
      <c r="H74" s="156"/>
      <c r="I74" s="156"/>
      <c r="J74" s="156"/>
      <c r="K74" s="157"/>
      <c r="L74" s="157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  <c r="BH74" s="156"/>
      <c r="BI74" s="156"/>
      <c r="BJ74" s="156"/>
      <c r="BK74" s="156"/>
      <c r="BL74" s="156"/>
      <c r="BM74" s="156"/>
      <c r="BN74" s="156"/>
      <c r="BO74" s="156"/>
      <c r="BP74" s="156"/>
      <c r="BQ74" s="156"/>
      <c r="BR74" s="156"/>
      <c r="BS74" s="156"/>
      <c r="BT74" s="156"/>
      <c r="BU74" s="156"/>
      <c r="BV74" s="156"/>
      <c r="BW74" s="156"/>
      <c r="BX74" s="156"/>
      <c r="BY74" s="156"/>
      <c r="BZ74" s="156"/>
      <c r="CA74" s="156"/>
      <c r="CB74" s="156"/>
      <c r="CC74" s="156"/>
      <c r="CD74" s="156"/>
      <c r="CE74" s="156"/>
      <c r="CF74" s="156"/>
      <c r="CG74" s="156"/>
      <c r="CH74" s="156"/>
      <c r="CI74" s="156"/>
      <c r="CJ74" s="156"/>
      <c r="CK74" s="156"/>
      <c r="CL74" s="156"/>
      <c r="CM74" s="156"/>
      <c r="CN74" s="156"/>
      <c r="CO74" s="156"/>
      <c r="CP74" s="156"/>
      <c r="CQ74" s="156"/>
      <c r="CR74" s="156"/>
      <c r="CS74" s="156"/>
      <c r="CT74" s="156"/>
      <c r="CU74" s="156"/>
      <c r="CV74" s="156"/>
      <c r="CW74" s="156"/>
      <c r="CX74" s="156"/>
      <c r="CY74" s="156"/>
      <c r="CZ74" s="156"/>
      <c r="DA74" s="156"/>
      <c r="DB74" s="156"/>
      <c r="DC74" s="156"/>
      <c r="DD74" s="156"/>
      <c r="DE74" s="156"/>
      <c r="DF74" s="156"/>
      <c r="DG74" s="156"/>
      <c r="DH74" s="156"/>
      <c r="DI74" s="156"/>
      <c r="DJ74" s="156"/>
      <c r="DK74" s="156"/>
      <c r="DL74" s="156"/>
      <c r="DM74" s="156"/>
      <c r="DN74" s="156"/>
      <c r="DO74" s="156"/>
      <c r="DP74" s="156"/>
      <c r="DQ74" s="156"/>
      <c r="DR74" s="190"/>
      <c r="DS74" s="190"/>
      <c r="DT74" s="156"/>
      <c r="DU74" s="156"/>
      <c r="DV74" s="190" t="s">
        <v>306</v>
      </c>
      <c r="DW74" s="190" t="s">
        <v>277</v>
      </c>
      <c r="DX74" s="190" t="s">
        <v>278</v>
      </c>
      <c r="DY74" s="193">
        <v>0</v>
      </c>
      <c r="DZ74" s="193">
        <v>3.44</v>
      </c>
      <c r="EA74" s="193">
        <v>3.44</v>
      </c>
      <c r="EB74" s="190">
        <v>2548</v>
      </c>
      <c r="EC74" s="190" t="s">
        <v>268</v>
      </c>
      <c r="ED74" s="156">
        <v>0.829</v>
      </c>
      <c r="EE74" s="196">
        <v>2.304</v>
      </c>
      <c r="EF74" s="193">
        <f>+ED74/EE74</f>
        <v>0.3598090277777778</v>
      </c>
      <c r="EG74" s="202">
        <v>10000</v>
      </c>
      <c r="EH74" s="201" t="s">
        <v>328</v>
      </c>
      <c r="EI74" s="189">
        <v>1</v>
      </c>
      <c r="EJ74" s="156">
        <v>0.95</v>
      </c>
      <c r="EK74" s="156">
        <v>0.018</v>
      </c>
      <c r="EL74" s="156">
        <v>0.521</v>
      </c>
      <c r="EM74" s="156">
        <v>0.06</v>
      </c>
      <c r="EN74" s="189">
        <v>1.4</v>
      </c>
      <c r="EO74" s="156">
        <v>0.15</v>
      </c>
      <c r="EP74" s="156"/>
      <c r="EQ74" s="156">
        <v>0.15</v>
      </c>
      <c r="ER74" s="156">
        <v>0.15</v>
      </c>
      <c r="ES74" s="190" t="s">
        <v>289</v>
      </c>
      <c r="ET74" s="189">
        <v>3</v>
      </c>
      <c r="EU74" s="200" t="s">
        <v>321</v>
      </c>
      <c r="EV74" s="189">
        <v>6</v>
      </c>
      <c r="EW74" s="156">
        <v>25</v>
      </c>
      <c r="EX74" s="156">
        <v>25</v>
      </c>
      <c r="EY74" s="190">
        <v>146.158</v>
      </c>
      <c r="EZ74" s="156"/>
      <c r="FA74" s="190">
        <v>1.5</v>
      </c>
      <c r="FB74" s="190">
        <v>1.5</v>
      </c>
      <c r="FC74" s="190">
        <v>1</v>
      </c>
      <c r="FD74" s="190">
        <v>1</v>
      </c>
      <c r="FE74" s="190">
        <v>1</v>
      </c>
      <c r="FF74" s="190">
        <v>1</v>
      </c>
      <c r="FG74" s="190" t="s">
        <v>268</v>
      </c>
      <c r="FH74" s="190" t="s">
        <v>268</v>
      </c>
      <c r="FI74" s="190" t="s">
        <v>268</v>
      </c>
      <c r="FJ74" s="190" t="s">
        <v>268</v>
      </c>
      <c r="FK74" s="190">
        <v>1</v>
      </c>
      <c r="FL74" s="190" t="s">
        <v>268</v>
      </c>
      <c r="FM74" s="190" t="s">
        <v>268</v>
      </c>
      <c r="FN74" s="190" t="s">
        <v>268</v>
      </c>
      <c r="FO74" s="190" t="s">
        <v>268</v>
      </c>
      <c r="FP74" s="190">
        <v>3</v>
      </c>
      <c r="FQ74" s="190" t="s">
        <v>268</v>
      </c>
      <c r="FR74" s="190">
        <v>19</v>
      </c>
      <c r="FS74" s="190">
        <v>1</v>
      </c>
      <c r="FT74" s="190" t="s">
        <v>268</v>
      </c>
      <c r="FU74" s="156"/>
      <c r="FV74" s="156"/>
      <c r="FW74" s="156"/>
      <c r="FX74" s="156"/>
      <c r="FY74" s="156"/>
      <c r="FZ74" s="156"/>
      <c r="GA74" s="156"/>
      <c r="GB74" s="156"/>
      <c r="GC74" s="156"/>
      <c r="GD74" s="156"/>
      <c r="GE74" s="193"/>
      <c r="GF74" s="194">
        <v>7.96</v>
      </c>
      <c r="GG74" s="156"/>
      <c r="GH74" s="190"/>
      <c r="GI74" s="191"/>
      <c r="GJ74" s="190"/>
      <c r="GK74" s="190"/>
      <c r="GL74" s="190"/>
      <c r="GM74" s="190">
        <v>1</v>
      </c>
      <c r="GN74" s="189">
        <v>0.6</v>
      </c>
      <c r="GO74" s="156">
        <v>11</v>
      </c>
      <c r="GP74" s="156"/>
      <c r="GQ74" s="156"/>
      <c r="GR74" s="156"/>
      <c r="GS74" s="156"/>
      <c r="GT74" s="156"/>
    </row>
    <row r="75" spans="1:202" ht="21.75">
      <c r="A75" s="152"/>
      <c r="B75" s="152"/>
      <c r="C75" s="153"/>
      <c r="D75" s="153"/>
      <c r="E75" s="154"/>
      <c r="F75" s="155"/>
      <c r="G75" s="156"/>
      <c r="H75" s="156"/>
      <c r="I75" s="156"/>
      <c r="J75" s="156"/>
      <c r="K75" s="157"/>
      <c r="L75" s="157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56"/>
      <c r="BP75" s="156"/>
      <c r="BQ75" s="156"/>
      <c r="BR75" s="156"/>
      <c r="BS75" s="156"/>
      <c r="BT75" s="156"/>
      <c r="BU75" s="156"/>
      <c r="BV75" s="156"/>
      <c r="BW75" s="156"/>
      <c r="BX75" s="156"/>
      <c r="BY75" s="156"/>
      <c r="BZ75" s="156"/>
      <c r="CA75" s="156"/>
      <c r="CB75" s="156"/>
      <c r="CC75" s="156"/>
      <c r="CD75" s="156"/>
      <c r="CE75" s="156"/>
      <c r="CF75" s="156"/>
      <c r="CG75" s="156"/>
      <c r="CH75" s="156"/>
      <c r="CI75" s="156"/>
      <c r="CJ75" s="156"/>
      <c r="CK75" s="156"/>
      <c r="CL75" s="156"/>
      <c r="CM75" s="156"/>
      <c r="CN75" s="156"/>
      <c r="CO75" s="156"/>
      <c r="CP75" s="156"/>
      <c r="CQ75" s="156"/>
      <c r="CR75" s="156"/>
      <c r="CS75" s="156"/>
      <c r="CT75" s="156"/>
      <c r="CU75" s="156"/>
      <c r="CV75" s="156"/>
      <c r="CW75" s="156"/>
      <c r="CX75" s="156"/>
      <c r="CY75" s="156"/>
      <c r="CZ75" s="156"/>
      <c r="DA75" s="156"/>
      <c r="DB75" s="156"/>
      <c r="DC75" s="156"/>
      <c r="DD75" s="156"/>
      <c r="DE75" s="156"/>
      <c r="DF75" s="156"/>
      <c r="DG75" s="156"/>
      <c r="DH75" s="156"/>
      <c r="DI75" s="156"/>
      <c r="DJ75" s="156"/>
      <c r="DK75" s="156"/>
      <c r="DL75" s="156"/>
      <c r="DM75" s="156"/>
      <c r="DN75" s="156"/>
      <c r="DO75" s="156"/>
      <c r="DP75" s="156"/>
      <c r="DQ75" s="156"/>
      <c r="DR75" s="190"/>
      <c r="DS75" s="190"/>
      <c r="DT75" s="156"/>
      <c r="DU75" s="156"/>
      <c r="DV75" s="156"/>
      <c r="DW75" s="156"/>
      <c r="DX75" s="156"/>
      <c r="DY75" s="193">
        <v>3.44</v>
      </c>
      <c r="DZ75" s="193">
        <v>4.9</v>
      </c>
      <c r="EA75" s="193">
        <f>+DZ75-DY75</f>
        <v>1.4600000000000004</v>
      </c>
      <c r="EB75" s="156"/>
      <c r="EC75" s="156"/>
      <c r="ED75" s="156">
        <v>0.577</v>
      </c>
      <c r="EE75" s="194">
        <v>1.76</v>
      </c>
      <c r="EF75" s="193">
        <f>+ED75/EE75</f>
        <v>0.32784090909090907</v>
      </c>
      <c r="EG75" s="202">
        <v>10000</v>
      </c>
      <c r="EH75" s="201" t="s">
        <v>328</v>
      </c>
      <c r="EI75" s="189">
        <v>1</v>
      </c>
      <c r="EJ75" s="189">
        <v>0.8</v>
      </c>
      <c r="EK75" s="156">
        <v>0.018</v>
      </c>
      <c r="EL75" s="156">
        <v>0.453</v>
      </c>
      <c r="EM75" s="156">
        <v>0.06</v>
      </c>
      <c r="EN75" s="156">
        <v>1.25</v>
      </c>
      <c r="EO75" s="156">
        <v>0.15</v>
      </c>
      <c r="EP75" s="156"/>
      <c r="EQ75" s="156">
        <v>0.15</v>
      </c>
      <c r="ER75" s="156">
        <v>0.15</v>
      </c>
      <c r="ES75" s="190" t="s">
        <v>289</v>
      </c>
      <c r="ET75" s="189">
        <v>3</v>
      </c>
      <c r="EU75" s="200" t="s">
        <v>321</v>
      </c>
      <c r="EV75" s="189">
        <v>6</v>
      </c>
      <c r="EW75" s="156">
        <v>25</v>
      </c>
      <c r="EX75" s="156">
        <v>25</v>
      </c>
      <c r="EY75" s="156"/>
      <c r="EZ75" s="156"/>
      <c r="FA75" s="190">
        <v>1.5</v>
      </c>
      <c r="FB75" s="190">
        <v>1.5</v>
      </c>
      <c r="FC75" s="156"/>
      <c r="FD75" s="156"/>
      <c r="FE75" s="156"/>
      <c r="FF75" s="156"/>
      <c r="FG75" s="156"/>
      <c r="FH75" s="156"/>
      <c r="FI75" s="156"/>
      <c r="FJ75" s="156"/>
      <c r="FK75" s="156"/>
      <c r="FL75" s="156"/>
      <c r="FM75" s="156"/>
      <c r="FN75" s="156"/>
      <c r="FO75" s="156"/>
      <c r="FP75" s="156"/>
      <c r="FQ75" s="156"/>
      <c r="FR75" s="156"/>
      <c r="FS75" s="156"/>
      <c r="FT75" s="156"/>
      <c r="FU75" s="156"/>
      <c r="FV75" s="156"/>
      <c r="FW75" s="156"/>
      <c r="FX75" s="156"/>
      <c r="FY75" s="156"/>
      <c r="FZ75" s="156"/>
      <c r="GA75" s="156"/>
      <c r="GB75" s="156"/>
      <c r="GC75" s="156"/>
      <c r="GD75" s="156"/>
      <c r="GE75" s="193"/>
      <c r="GF75" s="194">
        <v>9</v>
      </c>
      <c r="GG75" s="156"/>
      <c r="GH75" s="190"/>
      <c r="GI75" s="191"/>
      <c r="GJ75" s="190"/>
      <c r="GK75" s="190"/>
      <c r="GL75" s="190"/>
      <c r="GM75" s="190">
        <v>4</v>
      </c>
      <c r="GN75" s="189">
        <v>1</v>
      </c>
      <c r="GO75" s="156">
        <v>11</v>
      </c>
      <c r="GP75" s="156"/>
      <c r="GQ75" s="156"/>
      <c r="GR75" s="156"/>
      <c r="GS75" s="156"/>
      <c r="GT75" s="156"/>
    </row>
    <row r="76" spans="1:202" ht="21.75">
      <c r="A76" s="152"/>
      <c r="B76" s="152"/>
      <c r="C76" s="153"/>
      <c r="D76" s="153"/>
      <c r="E76" s="154"/>
      <c r="F76" s="155"/>
      <c r="G76" s="156"/>
      <c r="H76" s="156"/>
      <c r="I76" s="156"/>
      <c r="J76" s="156"/>
      <c r="K76" s="157"/>
      <c r="L76" s="157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56"/>
      <c r="BL76" s="156"/>
      <c r="BM76" s="156"/>
      <c r="BN76" s="156"/>
      <c r="BO76" s="156"/>
      <c r="BP76" s="156"/>
      <c r="BQ76" s="156"/>
      <c r="BR76" s="156"/>
      <c r="BS76" s="156"/>
      <c r="BT76" s="156"/>
      <c r="BU76" s="156"/>
      <c r="BV76" s="156"/>
      <c r="BW76" s="156"/>
      <c r="BX76" s="156"/>
      <c r="BY76" s="156"/>
      <c r="BZ76" s="156"/>
      <c r="CA76" s="156"/>
      <c r="CB76" s="156"/>
      <c r="CC76" s="156"/>
      <c r="CD76" s="156"/>
      <c r="CE76" s="156"/>
      <c r="CF76" s="156"/>
      <c r="CG76" s="156"/>
      <c r="CH76" s="156"/>
      <c r="CI76" s="156"/>
      <c r="CJ76" s="156"/>
      <c r="CK76" s="156"/>
      <c r="CL76" s="156"/>
      <c r="CM76" s="156"/>
      <c r="CN76" s="156"/>
      <c r="CO76" s="156"/>
      <c r="CP76" s="156"/>
      <c r="CQ76" s="156"/>
      <c r="CR76" s="156"/>
      <c r="CS76" s="156"/>
      <c r="CT76" s="156"/>
      <c r="CU76" s="156"/>
      <c r="CV76" s="156"/>
      <c r="CW76" s="156"/>
      <c r="CX76" s="156"/>
      <c r="CY76" s="156"/>
      <c r="CZ76" s="156"/>
      <c r="DA76" s="156"/>
      <c r="DB76" s="156"/>
      <c r="DC76" s="156"/>
      <c r="DD76" s="156"/>
      <c r="DE76" s="156"/>
      <c r="DF76" s="156"/>
      <c r="DG76" s="156"/>
      <c r="DH76" s="156"/>
      <c r="DI76" s="156"/>
      <c r="DJ76" s="156"/>
      <c r="DK76" s="156"/>
      <c r="DL76" s="156"/>
      <c r="DM76" s="156"/>
      <c r="DN76" s="156"/>
      <c r="DO76" s="156"/>
      <c r="DP76" s="156"/>
      <c r="DQ76" s="156"/>
      <c r="DR76" s="190"/>
      <c r="DS76" s="190"/>
      <c r="DT76" s="156"/>
      <c r="DU76" s="156"/>
      <c r="DV76" s="156"/>
      <c r="DW76" s="156"/>
      <c r="DX76" s="156"/>
      <c r="DY76" s="193">
        <v>4.9</v>
      </c>
      <c r="DZ76" s="193">
        <v>6.8</v>
      </c>
      <c r="EA76" s="193">
        <f>+DZ76-DY76</f>
        <v>1.8999999999999995</v>
      </c>
      <c r="EB76" s="156"/>
      <c r="EC76" s="156"/>
      <c r="ED76" s="156">
        <v>0.278</v>
      </c>
      <c r="EE76" s="194">
        <v>1.02</v>
      </c>
      <c r="EF76" s="193">
        <f>+ED76/EE76</f>
        <v>0.27254901960784317</v>
      </c>
      <c r="EG76" s="202">
        <v>10000</v>
      </c>
      <c r="EH76" s="201" t="s">
        <v>328</v>
      </c>
      <c r="EI76" s="189">
        <v>0.8</v>
      </c>
      <c r="EJ76" s="189">
        <v>0.6</v>
      </c>
      <c r="EK76" s="156">
        <v>0.018</v>
      </c>
      <c r="EL76" s="156">
        <v>0.344</v>
      </c>
      <c r="EM76" s="156">
        <v>0.06</v>
      </c>
      <c r="EN76" s="156">
        <v>1.05</v>
      </c>
      <c r="EO76" s="156">
        <v>0.15</v>
      </c>
      <c r="EP76" s="156"/>
      <c r="EQ76" s="156">
        <v>0.15</v>
      </c>
      <c r="ER76" s="156">
        <v>0.15</v>
      </c>
      <c r="ES76" s="190" t="s">
        <v>289</v>
      </c>
      <c r="ET76" s="189">
        <v>3</v>
      </c>
      <c r="EU76" s="200" t="s">
        <v>321</v>
      </c>
      <c r="EV76" s="189">
        <v>6</v>
      </c>
      <c r="EW76" s="156">
        <v>25</v>
      </c>
      <c r="EX76" s="156">
        <v>25</v>
      </c>
      <c r="EY76" s="156"/>
      <c r="EZ76" s="156"/>
      <c r="FA76" s="190">
        <v>1.5</v>
      </c>
      <c r="FB76" s="190">
        <v>1.5</v>
      </c>
      <c r="FC76" s="156"/>
      <c r="FD76" s="156"/>
      <c r="FE76" s="156"/>
      <c r="FF76" s="156"/>
      <c r="FG76" s="156"/>
      <c r="FH76" s="156"/>
      <c r="FI76" s="156"/>
      <c r="FJ76" s="156"/>
      <c r="FK76" s="156"/>
      <c r="FL76" s="156"/>
      <c r="FM76" s="156"/>
      <c r="FN76" s="156"/>
      <c r="FO76" s="156"/>
      <c r="FP76" s="156"/>
      <c r="FQ76" s="156"/>
      <c r="FR76" s="156"/>
      <c r="FS76" s="156"/>
      <c r="FT76" s="156"/>
      <c r="FU76" s="156"/>
      <c r="FV76" s="156"/>
      <c r="FW76" s="156"/>
      <c r="FX76" s="156"/>
      <c r="FY76" s="156"/>
      <c r="FZ76" s="156"/>
      <c r="GA76" s="156"/>
      <c r="GB76" s="156"/>
      <c r="GC76" s="156"/>
      <c r="GD76" s="156"/>
      <c r="GE76" s="193"/>
      <c r="GF76" s="194">
        <v>9.01</v>
      </c>
      <c r="GG76" s="156"/>
      <c r="GH76" s="190"/>
      <c r="GI76" s="191"/>
      <c r="GJ76" s="190"/>
      <c r="GK76" s="190"/>
      <c r="GL76" s="190"/>
      <c r="GM76" s="190">
        <v>1</v>
      </c>
      <c r="GN76" s="189">
        <v>0.6</v>
      </c>
      <c r="GO76" s="156">
        <v>11</v>
      </c>
      <c r="GP76" s="156"/>
      <c r="GQ76" s="156"/>
      <c r="GR76" s="156"/>
      <c r="GS76" s="156"/>
      <c r="GT76" s="156"/>
    </row>
    <row r="77" spans="1:202" ht="21.75">
      <c r="A77" s="152"/>
      <c r="B77" s="152"/>
      <c r="C77" s="153"/>
      <c r="D77" s="153"/>
      <c r="E77" s="154"/>
      <c r="F77" s="155"/>
      <c r="G77" s="156"/>
      <c r="H77" s="156"/>
      <c r="I77" s="156"/>
      <c r="J77" s="156"/>
      <c r="K77" s="157"/>
      <c r="L77" s="157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  <c r="BB77" s="156"/>
      <c r="BC77" s="156"/>
      <c r="BD77" s="156"/>
      <c r="BE77" s="156"/>
      <c r="BF77" s="156"/>
      <c r="BG77" s="156"/>
      <c r="BH77" s="156"/>
      <c r="BI77" s="156"/>
      <c r="BJ77" s="156"/>
      <c r="BK77" s="156"/>
      <c r="BL77" s="156"/>
      <c r="BM77" s="156"/>
      <c r="BN77" s="156"/>
      <c r="BO77" s="156"/>
      <c r="BP77" s="156"/>
      <c r="BQ77" s="156"/>
      <c r="BR77" s="156"/>
      <c r="BS77" s="156"/>
      <c r="BT77" s="156"/>
      <c r="BU77" s="156"/>
      <c r="BV77" s="156"/>
      <c r="BW77" s="156"/>
      <c r="BX77" s="156"/>
      <c r="BY77" s="156"/>
      <c r="BZ77" s="156"/>
      <c r="CA77" s="156"/>
      <c r="CB77" s="156"/>
      <c r="CC77" s="156"/>
      <c r="CD77" s="156"/>
      <c r="CE77" s="156"/>
      <c r="CF77" s="156"/>
      <c r="CG77" s="156"/>
      <c r="CH77" s="156"/>
      <c r="CI77" s="156"/>
      <c r="CJ77" s="156"/>
      <c r="CK77" s="156"/>
      <c r="CL77" s="156"/>
      <c r="CM77" s="156"/>
      <c r="CN77" s="156"/>
      <c r="CO77" s="156"/>
      <c r="CP77" s="156"/>
      <c r="CQ77" s="156"/>
      <c r="CR77" s="156"/>
      <c r="CS77" s="156"/>
      <c r="CT77" s="156"/>
      <c r="CU77" s="156"/>
      <c r="CV77" s="156"/>
      <c r="CW77" s="156"/>
      <c r="CX77" s="156"/>
      <c r="CY77" s="156"/>
      <c r="CZ77" s="156"/>
      <c r="DA77" s="156"/>
      <c r="DB77" s="156"/>
      <c r="DC77" s="156"/>
      <c r="DD77" s="156"/>
      <c r="DE77" s="156"/>
      <c r="DF77" s="156"/>
      <c r="DG77" s="156"/>
      <c r="DH77" s="156"/>
      <c r="DI77" s="156"/>
      <c r="DJ77" s="156"/>
      <c r="DK77" s="156"/>
      <c r="DL77" s="156"/>
      <c r="DM77" s="156"/>
      <c r="DN77" s="156"/>
      <c r="DO77" s="156"/>
      <c r="DP77" s="156"/>
      <c r="DQ77" s="156"/>
      <c r="DR77" s="190"/>
      <c r="DS77" s="190"/>
      <c r="DT77" s="156"/>
      <c r="DU77" s="156"/>
      <c r="DV77" s="156"/>
      <c r="DW77" s="156"/>
      <c r="DX77" s="156"/>
      <c r="DY77" s="193"/>
      <c r="DZ77" s="193"/>
      <c r="EA77" s="193"/>
      <c r="EB77" s="156"/>
      <c r="EC77" s="156"/>
      <c r="ED77" s="156"/>
      <c r="EE77" s="194"/>
      <c r="EF77" s="193"/>
      <c r="EG77" s="156"/>
      <c r="EH77" s="156"/>
      <c r="EI77" s="189"/>
      <c r="EJ77" s="189"/>
      <c r="EK77" s="156"/>
      <c r="EL77" s="156"/>
      <c r="EM77" s="156"/>
      <c r="EN77" s="156"/>
      <c r="EO77" s="156"/>
      <c r="EP77" s="156"/>
      <c r="EQ77" s="156"/>
      <c r="ER77" s="156"/>
      <c r="ES77" s="156"/>
      <c r="ET77" s="189"/>
      <c r="EU77" s="200"/>
      <c r="EV77" s="189"/>
      <c r="EW77" s="156"/>
      <c r="EX77" s="156"/>
      <c r="EY77" s="156"/>
      <c r="EZ77" s="156"/>
      <c r="FA77" s="190"/>
      <c r="FB77" s="190"/>
      <c r="FC77" s="156"/>
      <c r="FD77" s="156"/>
      <c r="FE77" s="156"/>
      <c r="FF77" s="156"/>
      <c r="FG77" s="156"/>
      <c r="FH77" s="156"/>
      <c r="FI77" s="156"/>
      <c r="FJ77" s="156"/>
      <c r="FK77" s="156"/>
      <c r="FL77" s="156"/>
      <c r="FM77" s="156"/>
      <c r="FN77" s="156"/>
      <c r="FO77" s="156"/>
      <c r="FP77" s="156"/>
      <c r="FQ77" s="156"/>
      <c r="FR77" s="156"/>
      <c r="FS77" s="156"/>
      <c r="FT77" s="156"/>
      <c r="FU77" s="156"/>
      <c r="FV77" s="156"/>
      <c r="FW77" s="156"/>
      <c r="FX77" s="156"/>
      <c r="FY77" s="156"/>
      <c r="FZ77" s="156"/>
      <c r="GA77" s="156"/>
      <c r="GB77" s="156"/>
      <c r="GC77" s="156"/>
      <c r="GD77" s="156"/>
      <c r="GE77" s="193"/>
      <c r="GF77" s="194">
        <v>9.75</v>
      </c>
      <c r="GG77" s="156"/>
      <c r="GH77" s="190"/>
      <c r="GI77" s="191"/>
      <c r="GJ77" s="190"/>
      <c r="GK77" s="190"/>
      <c r="GL77" s="190"/>
      <c r="GM77" s="190">
        <v>4</v>
      </c>
      <c r="GN77" s="189">
        <v>1</v>
      </c>
      <c r="GO77" s="156">
        <v>11</v>
      </c>
      <c r="GP77" s="156"/>
      <c r="GQ77" s="156"/>
      <c r="GR77" s="156"/>
      <c r="GS77" s="156"/>
      <c r="GT77" s="156"/>
    </row>
    <row r="78" spans="1:202" ht="21.75">
      <c r="A78" s="152"/>
      <c r="B78" s="152"/>
      <c r="C78" s="153"/>
      <c r="D78" s="153"/>
      <c r="E78" s="154"/>
      <c r="F78" s="155"/>
      <c r="G78" s="156"/>
      <c r="H78" s="156"/>
      <c r="I78" s="156"/>
      <c r="J78" s="156"/>
      <c r="K78" s="157"/>
      <c r="L78" s="157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  <c r="BM78" s="156"/>
      <c r="BN78" s="156"/>
      <c r="BO78" s="156"/>
      <c r="BP78" s="156"/>
      <c r="BQ78" s="156"/>
      <c r="BR78" s="156"/>
      <c r="BS78" s="156"/>
      <c r="BT78" s="156"/>
      <c r="BU78" s="156"/>
      <c r="BV78" s="156"/>
      <c r="BW78" s="156"/>
      <c r="BX78" s="156"/>
      <c r="BY78" s="156"/>
      <c r="BZ78" s="156"/>
      <c r="CA78" s="156"/>
      <c r="CB78" s="156"/>
      <c r="CC78" s="156"/>
      <c r="CD78" s="156"/>
      <c r="CE78" s="156"/>
      <c r="CF78" s="156"/>
      <c r="CG78" s="156"/>
      <c r="CH78" s="156"/>
      <c r="CI78" s="156"/>
      <c r="CJ78" s="156"/>
      <c r="CK78" s="156"/>
      <c r="CL78" s="156"/>
      <c r="CM78" s="156"/>
      <c r="CN78" s="156"/>
      <c r="CO78" s="156"/>
      <c r="CP78" s="156"/>
      <c r="CQ78" s="156"/>
      <c r="CR78" s="156"/>
      <c r="CS78" s="156"/>
      <c r="CT78" s="156"/>
      <c r="CU78" s="156"/>
      <c r="CV78" s="156"/>
      <c r="CW78" s="156"/>
      <c r="CX78" s="156"/>
      <c r="CY78" s="156"/>
      <c r="CZ78" s="156"/>
      <c r="DA78" s="156"/>
      <c r="DB78" s="156"/>
      <c r="DC78" s="156"/>
      <c r="DD78" s="156"/>
      <c r="DE78" s="156"/>
      <c r="DF78" s="156"/>
      <c r="DG78" s="156"/>
      <c r="DH78" s="156"/>
      <c r="DI78" s="156"/>
      <c r="DJ78" s="156"/>
      <c r="DK78" s="156"/>
      <c r="DL78" s="156"/>
      <c r="DM78" s="156"/>
      <c r="DN78" s="156"/>
      <c r="DO78" s="156"/>
      <c r="DP78" s="156"/>
      <c r="DQ78" s="156"/>
      <c r="DR78" s="190"/>
      <c r="DS78" s="190"/>
      <c r="DT78" s="156"/>
      <c r="DU78" s="156"/>
      <c r="DV78" s="156" t="s">
        <v>314</v>
      </c>
      <c r="DW78" s="190" t="s">
        <v>17</v>
      </c>
      <c r="DX78" s="190" t="s">
        <v>312</v>
      </c>
      <c r="DY78" s="193">
        <v>14.5</v>
      </c>
      <c r="DZ78" s="193">
        <v>16.745</v>
      </c>
      <c r="EA78" s="193">
        <f aca="true" t="shared" si="14" ref="EA78:EA85">+DZ78-DY78</f>
        <v>2.245000000000001</v>
      </c>
      <c r="EB78" s="190" t="s">
        <v>268</v>
      </c>
      <c r="EC78" s="190" t="s">
        <v>268</v>
      </c>
      <c r="ED78" s="194">
        <v>1.92</v>
      </c>
      <c r="EE78" s="194">
        <v>6.31</v>
      </c>
      <c r="EF78" s="194">
        <f aca="true" t="shared" si="15" ref="EF78:EF85">+ED78/EE78</f>
        <v>0.30427892234548337</v>
      </c>
      <c r="EG78" s="202">
        <v>10000</v>
      </c>
      <c r="EH78" s="201" t="s">
        <v>328</v>
      </c>
      <c r="EI78" s="189">
        <v>2</v>
      </c>
      <c r="EJ78" s="193">
        <v>1.49</v>
      </c>
      <c r="EK78" s="190">
        <v>0.035</v>
      </c>
      <c r="EL78" s="190">
        <v>0.856</v>
      </c>
      <c r="EM78" s="190" t="s">
        <v>268</v>
      </c>
      <c r="EN78" s="190" t="s">
        <v>268</v>
      </c>
      <c r="EO78" s="190" t="s">
        <v>268</v>
      </c>
      <c r="EP78" s="190" t="s">
        <v>268</v>
      </c>
      <c r="EQ78" s="190" t="s">
        <v>268</v>
      </c>
      <c r="ER78" s="190" t="s">
        <v>268</v>
      </c>
      <c r="ES78" s="156"/>
      <c r="ET78" s="156"/>
      <c r="EV78" s="156"/>
      <c r="EW78" s="156"/>
      <c r="EX78" s="156"/>
      <c r="EY78" s="190">
        <v>143.88</v>
      </c>
      <c r="EZ78" s="156"/>
      <c r="FA78" s="190">
        <v>1.5</v>
      </c>
      <c r="FB78" s="190">
        <v>1.5</v>
      </c>
      <c r="FC78" s="190" t="s">
        <v>268</v>
      </c>
      <c r="FD78" s="190" t="s">
        <v>268</v>
      </c>
      <c r="FE78" s="190">
        <v>5</v>
      </c>
      <c r="FF78" s="190" t="s">
        <v>268</v>
      </c>
      <c r="FG78" s="190" t="s">
        <v>268</v>
      </c>
      <c r="FH78" s="190" t="s">
        <v>268</v>
      </c>
      <c r="FI78" s="190" t="s">
        <v>268</v>
      </c>
      <c r="FJ78" s="190" t="s">
        <v>268</v>
      </c>
      <c r="FK78" s="190" t="s">
        <v>268</v>
      </c>
      <c r="FL78" s="190" t="s">
        <v>268</v>
      </c>
      <c r="FM78" s="190" t="s">
        <v>268</v>
      </c>
      <c r="FN78" s="190" t="s">
        <v>268</v>
      </c>
      <c r="FO78" s="190" t="s">
        <v>268</v>
      </c>
      <c r="FP78" s="190" t="s">
        <v>268</v>
      </c>
      <c r="FQ78" s="190" t="s">
        <v>268</v>
      </c>
      <c r="FR78" s="190" t="s">
        <v>268</v>
      </c>
      <c r="FS78" s="190" t="s">
        <v>268</v>
      </c>
      <c r="FT78" s="190" t="s">
        <v>268</v>
      </c>
      <c r="FU78" s="156"/>
      <c r="FV78" s="156"/>
      <c r="FW78" s="156"/>
      <c r="FX78" s="156"/>
      <c r="FY78" s="156"/>
      <c r="FZ78" s="156"/>
      <c r="GA78" s="156"/>
      <c r="GB78" s="156"/>
      <c r="GC78" s="156"/>
      <c r="GD78" s="156"/>
      <c r="GE78" s="193"/>
      <c r="GF78" s="194">
        <v>11.3</v>
      </c>
      <c r="GG78" s="156"/>
      <c r="GH78" s="190"/>
      <c r="GI78" s="191"/>
      <c r="GJ78" s="190"/>
      <c r="GK78" s="190"/>
      <c r="GL78" s="190"/>
      <c r="GM78" s="190">
        <v>1</v>
      </c>
      <c r="GN78" s="189">
        <v>1</v>
      </c>
      <c r="GO78" s="156">
        <v>11</v>
      </c>
      <c r="GP78" s="156"/>
      <c r="GQ78" s="156"/>
      <c r="GR78" s="156"/>
      <c r="GS78" s="156"/>
      <c r="GT78" s="156"/>
    </row>
    <row r="79" spans="1:202" ht="21.75">
      <c r="A79" s="152"/>
      <c r="B79" s="152"/>
      <c r="C79" s="153"/>
      <c r="D79" s="153"/>
      <c r="E79" s="154"/>
      <c r="F79" s="155"/>
      <c r="G79" s="156"/>
      <c r="H79" s="156"/>
      <c r="I79" s="156"/>
      <c r="J79" s="156"/>
      <c r="K79" s="157"/>
      <c r="L79" s="157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  <c r="BH79" s="156"/>
      <c r="BI79" s="156"/>
      <c r="BJ79" s="156"/>
      <c r="BK79" s="156"/>
      <c r="BL79" s="156"/>
      <c r="BM79" s="156"/>
      <c r="BN79" s="156"/>
      <c r="BO79" s="156"/>
      <c r="BP79" s="156"/>
      <c r="BQ79" s="156"/>
      <c r="BR79" s="156"/>
      <c r="BS79" s="156"/>
      <c r="BT79" s="156"/>
      <c r="BU79" s="156"/>
      <c r="BV79" s="156"/>
      <c r="BW79" s="156"/>
      <c r="BX79" s="156"/>
      <c r="BY79" s="156"/>
      <c r="BZ79" s="156"/>
      <c r="CA79" s="156"/>
      <c r="CB79" s="156"/>
      <c r="CC79" s="156"/>
      <c r="CD79" s="156"/>
      <c r="CE79" s="156"/>
      <c r="CF79" s="156"/>
      <c r="CG79" s="156"/>
      <c r="CH79" s="156"/>
      <c r="CI79" s="156"/>
      <c r="CJ79" s="156"/>
      <c r="CK79" s="156"/>
      <c r="CL79" s="156"/>
      <c r="CM79" s="156"/>
      <c r="CN79" s="156"/>
      <c r="CO79" s="156"/>
      <c r="CP79" s="156"/>
      <c r="CQ79" s="156"/>
      <c r="CR79" s="156"/>
      <c r="CS79" s="156"/>
      <c r="CT79" s="156"/>
      <c r="CU79" s="156"/>
      <c r="CV79" s="156"/>
      <c r="CW79" s="156"/>
      <c r="CX79" s="156"/>
      <c r="CY79" s="156"/>
      <c r="CZ79" s="156"/>
      <c r="DA79" s="156"/>
      <c r="DB79" s="156"/>
      <c r="DC79" s="156"/>
      <c r="DD79" s="156"/>
      <c r="DE79" s="156"/>
      <c r="DF79" s="156"/>
      <c r="DG79" s="156"/>
      <c r="DH79" s="156"/>
      <c r="DI79" s="156"/>
      <c r="DJ79" s="156"/>
      <c r="DK79" s="156"/>
      <c r="DL79" s="156"/>
      <c r="DM79" s="156"/>
      <c r="DN79" s="156"/>
      <c r="DO79" s="156"/>
      <c r="DP79" s="156"/>
      <c r="DQ79" s="156"/>
      <c r="DR79" s="190"/>
      <c r="DS79" s="190"/>
      <c r="DT79" s="156"/>
      <c r="DU79" s="156"/>
      <c r="DV79" s="190"/>
      <c r="DW79" s="190"/>
      <c r="DX79" s="190"/>
      <c r="DY79" s="193">
        <v>16.745</v>
      </c>
      <c r="DZ79" s="193">
        <v>18.5</v>
      </c>
      <c r="EA79" s="193">
        <f t="shared" si="14"/>
        <v>1.754999999999999</v>
      </c>
      <c r="EB79" s="156"/>
      <c r="EC79" s="156"/>
      <c r="ED79" s="193">
        <v>1.052</v>
      </c>
      <c r="EE79" s="196">
        <v>2.893</v>
      </c>
      <c r="EF79" s="194">
        <f t="shared" si="15"/>
        <v>0.3636363636363637</v>
      </c>
      <c r="EG79" s="202">
        <v>4000</v>
      </c>
      <c r="EH79" s="201" t="s">
        <v>328</v>
      </c>
      <c r="EI79" s="189">
        <v>1.5</v>
      </c>
      <c r="EJ79" s="156">
        <v>0.976</v>
      </c>
      <c r="EK79" s="190">
        <v>0.035</v>
      </c>
      <c r="EL79" s="190">
        <v>0.574</v>
      </c>
      <c r="EM79" s="190" t="s">
        <v>268</v>
      </c>
      <c r="EN79" s="190" t="s">
        <v>268</v>
      </c>
      <c r="EO79" s="190" t="s">
        <v>268</v>
      </c>
      <c r="EP79" s="190" t="s">
        <v>268</v>
      </c>
      <c r="EQ79" s="190" t="s">
        <v>268</v>
      </c>
      <c r="ER79" s="190" t="s">
        <v>268</v>
      </c>
      <c r="ES79" s="156"/>
      <c r="ET79" s="189"/>
      <c r="EV79" s="189"/>
      <c r="EW79" s="156"/>
      <c r="EX79" s="156"/>
      <c r="EY79" s="190"/>
      <c r="EZ79" s="156"/>
      <c r="FA79" s="190">
        <v>1.5</v>
      </c>
      <c r="FB79" s="190">
        <v>1.5</v>
      </c>
      <c r="FC79" s="156"/>
      <c r="FD79" s="156"/>
      <c r="FE79" s="190"/>
      <c r="FF79" s="156"/>
      <c r="FG79" s="156"/>
      <c r="FH79" s="156"/>
      <c r="FI79" s="156"/>
      <c r="FJ79" s="156"/>
      <c r="FK79" s="156"/>
      <c r="FL79" s="156"/>
      <c r="FM79" s="156"/>
      <c r="FN79" s="156"/>
      <c r="FO79" s="156"/>
      <c r="FP79" s="156"/>
      <c r="FQ79" s="156"/>
      <c r="FR79" s="156"/>
      <c r="FS79" s="156"/>
      <c r="FT79" s="156"/>
      <c r="FU79" s="156"/>
      <c r="FV79" s="156"/>
      <c r="FW79" s="156"/>
      <c r="FX79" s="156"/>
      <c r="FY79" s="156"/>
      <c r="FZ79" s="156"/>
      <c r="GA79" s="156"/>
      <c r="GB79" s="156"/>
      <c r="GC79" s="156"/>
      <c r="GD79" s="156"/>
      <c r="GE79" s="193"/>
      <c r="GF79" s="194">
        <v>12.2</v>
      </c>
      <c r="GG79" s="156"/>
      <c r="GH79" s="190"/>
      <c r="GI79" s="191"/>
      <c r="GJ79" s="190"/>
      <c r="GK79" s="190"/>
      <c r="GL79" s="190"/>
      <c r="GM79" s="190">
        <v>1</v>
      </c>
      <c r="GN79" s="189">
        <v>1</v>
      </c>
      <c r="GO79" s="156">
        <v>11</v>
      </c>
      <c r="GP79" s="156"/>
      <c r="GQ79" s="156"/>
      <c r="GR79" s="156"/>
      <c r="GS79" s="156"/>
      <c r="GT79" s="156"/>
    </row>
    <row r="80" spans="1:202" ht="21.75">
      <c r="A80" s="152"/>
      <c r="B80" s="152"/>
      <c r="C80" s="153"/>
      <c r="D80" s="153"/>
      <c r="E80" s="154"/>
      <c r="F80" s="155"/>
      <c r="G80" s="156"/>
      <c r="H80" s="156"/>
      <c r="I80" s="156"/>
      <c r="J80" s="156"/>
      <c r="K80" s="157"/>
      <c r="L80" s="157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156"/>
      <c r="BF80" s="156"/>
      <c r="BG80" s="156"/>
      <c r="BH80" s="156"/>
      <c r="BI80" s="156"/>
      <c r="BJ80" s="156"/>
      <c r="BK80" s="156"/>
      <c r="BL80" s="156"/>
      <c r="BM80" s="156"/>
      <c r="BN80" s="156"/>
      <c r="BO80" s="156"/>
      <c r="BP80" s="156"/>
      <c r="BQ80" s="156"/>
      <c r="BR80" s="156"/>
      <c r="BS80" s="156"/>
      <c r="BT80" s="156"/>
      <c r="BU80" s="156"/>
      <c r="BV80" s="156"/>
      <c r="BW80" s="156"/>
      <c r="BX80" s="156"/>
      <c r="BY80" s="156"/>
      <c r="BZ80" s="156"/>
      <c r="CA80" s="156"/>
      <c r="CB80" s="156"/>
      <c r="CC80" s="156"/>
      <c r="CD80" s="156"/>
      <c r="CE80" s="156"/>
      <c r="CF80" s="156"/>
      <c r="CG80" s="156"/>
      <c r="CH80" s="156"/>
      <c r="CI80" s="156"/>
      <c r="CJ80" s="156"/>
      <c r="CK80" s="156"/>
      <c r="CL80" s="156"/>
      <c r="CM80" s="156"/>
      <c r="CN80" s="156"/>
      <c r="CO80" s="156"/>
      <c r="CP80" s="156"/>
      <c r="CQ80" s="156"/>
      <c r="CR80" s="156"/>
      <c r="CS80" s="156"/>
      <c r="CT80" s="156"/>
      <c r="CU80" s="156"/>
      <c r="CV80" s="156"/>
      <c r="CW80" s="156"/>
      <c r="CX80" s="156"/>
      <c r="CY80" s="156"/>
      <c r="CZ80" s="156"/>
      <c r="DA80" s="156"/>
      <c r="DB80" s="156"/>
      <c r="DC80" s="156"/>
      <c r="DD80" s="156"/>
      <c r="DE80" s="156"/>
      <c r="DF80" s="156"/>
      <c r="DG80" s="156"/>
      <c r="DH80" s="156"/>
      <c r="DI80" s="156"/>
      <c r="DJ80" s="156"/>
      <c r="DK80" s="156"/>
      <c r="DL80" s="156"/>
      <c r="DM80" s="156"/>
      <c r="DN80" s="156"/>
      <c r="DO80" s="156"/>
      <c r="DP80" s="156"/>
      <c r="DQ80" s="156"/>
      <c r="DR80" s="190"/>
      <c r="DS80" s="190"/>
      <c r="DT80" s="156"/>
      <c r="DU80" s="156"/>
      <c r="DV80" s="156" t="s">
        <v>315</v>
      </c>
      <c r="DW80" s="190" t="s">
        <v>17</v>
      </c>
      <c r="DX80" s="190" t="s">
        <v>312</v>
      </c>
      <c r="DY80" s="193">
        <v>0</v>
      </c>
      <c r="DZ80" s="193">
        <v>1.1</v>
      </c>
      <c r="EA80" s="193">
        <f t="shared" si="14"/>
        <v>1.1</v>
      </c>
      <c r="EB80" s="190" t="s">
        <v>268</v>
      </c>
      <c r="EC80" s="190" t="s">
        <v>268</v>
      </c>
      <c r="ED80" s="193">
        <v>1.79</v>
      </c>
      <c r="EE80" s="196">
        <v>7.066</v>
      </c>
      <c r="EF80" s="194">
        <v>0.53</v>
      </c>
      <c r="EG80" s="202">
        <v>10000</v>
      </c>
      <c r="EH80" s="201" t="s">
        <v>328</v>
      </c>
      <c r="EI80" s="189">
        <v>2</v>
      </c>
      <c r="EJ80" s="156">
        <v>1.445</v>
      </c>
      <c r="EK80" s="190">
        <v>0.035</v>
      </c>
      <c r="EL80" s="190">
        <v>0.835</v>
      </c>
      <c r="EM80" s="190" t="s">
        <v>268</v>
      </c>
      <c r="EN80" s="190" t="s">
        <v>268</v>
      </c>
      <c r="EO80" s="190" t="s">
        <v>268</v>
      </c>
      <c r="EP80" s="190" t="s">
        <v>268</v>
      </c>
      <c r="EQ80" s="190" t="s">
        <v>268</v>
      </c>
      <c r="ER80" s="190" t="s">
        <v>268</v>
      </c>
      <c r="ES80" s="156"/>
      <c r="ET80" s="189"/>
      <c r="EV80" s="189"/>
      <c r="EW80" s="156"/>
      <c r="EX80" s="156"/>
      <c r="EY80" s="190">
        <v>143.608</v>
      </c>
      <c r="EZ80" s="156"/>
      <c r="FA80" s="190">
        <v>1.5</v>
      </c>
      <c r="FB80" s="190">
        <v>1.5</v>
      </c>
      <c r="FC80" s="190" t="s">
        <v>268</v>
      </c>
      <c r="FD80" s="190" t="s">
        <v>268</v>
      </c>
      <c r="FE80" s="190">
        <v>6</v>
      </c>
      <c r="FF80" s="190" t="s">
        <v>268</v>
      </c>
      <c r="FG80" s="190" t="s">
        <v>268</v>
      </c>
      <c r="FH80" s="190" t="s">
        <v>268</v>
      </c>
      <c r="FI80" s="190" t="s">
        <v>268</v>
      </c>
      <c r="FJ80" s="190" t="s">
        <v>268</v>
      </c>
      <c r="FK80" s="190" t="s">
        <v>268</v>
      </c>
      <c r="FL80" s="190" t="s">
        <v>268</v>
      </c>
      <c r="FM80" s="190" t="s">
        <v>268</v>
      </c>
      <c r="FN80" s="190" t="s">
        <v>268</v>
      </c>
      <c r="FO80" s="190" t="s">
        <v>268</v>
      </c>
      <c r="FP80" s="190" t="s">
        <v>268</v>
      </c>
      <c r="FQ80" s="190" t="s">
        <v>268</v>
      </c>
      <c r="FR80" s="190" t="s">
        <v>268</v>
      </c>
      <c r="FS80" s="190" t="s">
        <v>268</v>
      </c>
      <c r="FT80" s="190" t="s">
        <v>268</v>
      </c>
      <c r="FU80" s="156"/>
      <c r="FV80" s="156"/>
      <c r="FW80" s="156"/>
      <c r="FX80" s="156"/>
      <c r="FY80" s="156"/>
      <c r="FZ80" s="156"/>
      <c r="GA80" s="156"/>
      <c r="GB80" s="156"/>
      <c r="GC80" s="156"/>
      <c r="GD80" s="156"/>
      <c r="GE80" s="193"/>
      <c r="GF80" s="194">
        <v>14.64</v>
      </c>
      <c r="GG80" s="156"/>
      <c r="GH80" s="190"/>
      <c r="GI80" s="191"/>
      <c r="GJ80" s="190"/>
      <c r="GK80" s="190"/>
      <c r="GL80" s="190"/>
      <c r="GM80" s="190">
        <v>1</v>
      </c>
      <c r="GN80" s="189">
        <v>1</v>
      </c>
      <c r="GO80" s="156">
        <v>11</v>
      </c>
      <c r="GP80" s="156"/>
      <c r="GQ80" s="156"/>
      <c r="GR80" s="156"/>
      <c r="GS80" s="156"/>
      <c r="GT80" s="156"/>
    </row>
    <row r="81" spans="1:202" ht="21.75">
      <c r="A81" s="152"/>
      <c r="B81" s="152"/>
      <c r="C81" s="153"/>
      <c r="D81" s="153"/>
      <c r="E81" s="154"/>
      <c r="F81" s="155"/>
      <c r="G81" s="156"/>
      <c r="H81" s="156"/>
      <c r="I81" s="156"/>
      <c r="J81" s="156"/>
      <c r="K81" s="157"/>
      <c r="L81" s="157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  <c r="BI81" s="156"/>
      <c r="BJ81" s="156"/>
      <c r="BK81" s="156"/>
      <c r="BL81" s="156"/>
      <c r="BM81" s="156"/>
      <c r="BN81" s="156"/>
      <c r="BO81" s="156"/>
      <c r="BP81" s="156"/>
      <c r="BQ81" s="156"/>
      <c r="BR81" s="156"/>
      <c r="BS81" s="156"/>
      <c r="BT81" s="156"/>
      <c r="BU81" s="156"/>
      <c r="BV81" s="156"/>
      <c r="BW81" s="156"/>
      <c r="BX81" s="156"/>
      <c r="BY81" s="156"/>
      <c r="BZ81" s="156"/>
      <c r="CA81" s="156"/>
      <c r="CB81" s="156"/>
      <c r="CC81" s="156"/>
      <c r="CD81" s="156"/>
      <c r="CE81" s="156"/>
      <c r="CF81" s="156"/>
      <c r="CG81" s="156"/>
      <c r="CH81" s="156"/>
      <c r="CI81" s="156"/>
      <c r="CJ81" s="156"/>
      <c r="CK81" s="156"/>
      <c r="CL81" s="156"/>
      <c r="CM81" s="156"/>
      <c r="CN81" s="156"/>
      <c r="CO81" s="156"/>
      <c r="CP81" s="156"/>
      <c r="CQ81" s="156"/>
      <c r="CR81" s="156"/>
      <c r="CS81" s="156"/>
      <c r="CT81" s="156"/>
      <c r="CU81" s="156"/>
      <c r="CV81" s="156"/>
      <c r="CW81" s="156"/>
      <c r="CX81" s="156"/>
      <c r="CY81" s="156"/>
      <c r="CZ81" s="156"/>
      <c r="DA81" s="156"/>
      <c r="DB81" s="156"/>
      <c r="DC81" s="156"/>
      <c r="DD81" s="156"/>
      <c r="DE81" s="156"/>
      <c r="DF81" s="156"/>
      <c r="DG81" s="156"/>
      <c r="DH81" s="156"/>
      <c r="DI81" s="156"/>
      <c r="DJ81" s="156"/>
      <c r="DK81" s="156"/>
      <c r="DL81" s="156"/>
      <c r="DM81" s="156"/>
      <c r="DN81" s="156"/>
      <c r="DO81" s="156"/>
      <c r="DP81" s="156"/>
      <c r="DQ81" s="156"/>
      <c r="DR81" s="190"/>
      <c r="DS81" s="190"/>
      <c r="DT81" s="156"/>
      <c r="DU81" s="156"/>
      <c r="DV81" s="156"/>
      <c r="DW81" s="156"/>
      <c r="DX81" s="156"/>
      <c r="DY81" s="193">
        <v>1.1</v>
      </c>
      <c r="DZ81" s="193">
        <v>3.02</v>
      </c>
      <c r="EA81" s="193">
        <f t="shared" si="14"/>
        <v>1.92</v>
      </c>
      <c r="EB81" s="156"/>
      <c r="EC81" s="156"/>
      <c r="ED81" s="193">
        <v>1.114</v>
      </c>
      <c r="EE81" s="196">
        <v>4.971</v>
      </c>
      <c r="EF81" s="194">
        <v>0.24</v>
      </c>
      <c r="EG81" s="202">
        <v>10000</v>
      </c>
      <c r="EH81" s="201" t="s">
        <v>328</v>
      </c>
      <c r="EI81" s="189">
        <v>2</v>
      </c>
      <c r="EJ81" s="156">
        <v>1.154</v>
      </c>
      <c r="EK81" s="190">
        <v>0.035</v>
      </c>
      <c r="EL81" s="190">
        <v>0.694</v>
      </c>
      <c r="EM81" s="190" t="s">
        <v>268</v>
      </c>
      <c r="EN81" s="190" t="s">
        <v>268</v>
      </c>
      <c r="EO81" s="190" t="s">
        <v>268</v>
      </c>
      <c r="EP81" s="190" t="s">
        <v>268</v>
      </c>
      <c r="EQ81" s="190" t="s">
        <v>268</v>
      </c>
      <c r="ER81" s="190" t="s">
        <v>268</v>
      </c>
      <c r="ES81" s="156"/>
      <c r="ET81" s="189"/>
      <c r="EV81" s="189"/>
      <c r="EW81" s="156"/>
      <c r="EX81" s="156"/>
      <c r="EY81" s="190"/>
      <c r="EZ81" s="156"/>
      <c r="FA81" s="190">
        <v>1.5</v>
      </c>
      <c r="FB81" s="190">
        <v>1.5</v>
      </c>
      <c r="FC81" s="156"/>
      <c r="FD81" s="156"/>
      <c r="FE81" s="190"/>
      <c r="FF81" s="156"/>
      <c r="FG81" s="156"/>
      <c r="FH81" s="156"/>
      <c r="FI81" s="156"/>
      <c r="FJ81" s="156"/>
      <c r="FK81" s="156"/>
      <c r="FL81" s="156"/>
      <c r="FM81" s="156"/>
      <c r="FN81" s="156"/>
      <c r="FO81" s="156"/>
      <c r="FP81" s="156"/>
      <c r="FQ81" s="156"/>
      <c r="FR81" s="156"/>
      <c r="FS81" s="156"/>
      <c r="FT81" s="156"/>
      <c r="FU81" s="156"/>
      <c r="FV81" s="156"/>
      <c r="FW81" s="156"/>
      <c r="FX81" s="156"/>
      <c r="FY81" s="156"/>
      <c r="FZ81" s="156"/>
      <c r="GA81" s="156"/>
      <c r="GB81" s="156"/>
      <c r="GC81" s="156"/>
      <c r="GD81" s="156"/>
      <c r="GE81" s="193"/>
      <c r="GF81" s="194">
        <v>17.06</v>
      </c>
      <c r="GG81" s="156"/>
      <c r="GH81" s="190"/>
      <c r="GI81" s="191"/>
      <c r="GJ81" s="190"/>
      <c r="GK81" s="190"/>
      <c r="GL81" s="190"/>
      <c r="GM81" s="190">
        <v>1</v>
      </c>
      <c r="GN81" s="189">
        <v>1</v>
      </c>
      <c r="GO81" s="156">
        <v>11</v>
      </c>
      <c r="GP81" s="156"/>
      <c r="GQ81" s="156"/>
      <c r="GR81" s="156"/>
      <c r="GS81" s="156"/>
      <c r="GT81" s="156"/>
    </row>
    <row r="82" spans="1:202" ht="21.75">
      <c r="A82" s="152"/>
      <c r="B82" s="152"/>
      <c r="C82" s="153"/>
      <c r="D82" s="153"/>
      <c r="E82" s="154"/>
      <c r="F82" s="155"/>
      <c r="G82" s="156"/>
      <c r="H82" s="156"/>
      <c r="I82" s="156"/>
      <c r="J82" s="156"/>
      <c r="K82" s="157"/>
      <c r="L82" s="157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  <c r="BO82" s="156"/>
      <c r="BP82" s="156"/>
      <c r="BQ82" s="156"/>
      <c r="BR82" s="156"/>
      <c r="BS82" s="156"/>
      <c r="BT82" s="156"/>
      <c r="BU82" s="156"/>
      <c r="BV82" s="156"/>
      <c r="BW82" s="156"/>
      <c r="BX82" s="156"/>
      <c r="BY82" s="156"/>
      <c r="BZ82" s="156"/>
      <c r="CA82" s="156"/>
      <c r="CB82" s="156"/>
      <c r="CC82" s="156"/>
      <c r="CD82" s="156"/>
      <c r="CE82" s="156"/>
      <c r="CF82" s="156"/>
      <c r="CG82" s="156"/>
      <c r="CH82" s="156"/>
      <c r="CI82" s="156"/>
      <c r="CJ82" s="156"/>
      <c r="CK82" s="156"/>
      <c r="CL82" s="156"/>
      <c r="CM82" s="156"/>
      <c r="CN82" s="156"/>
      <c r="CO82" s="156"/>
      <c r="CP82" s="156"/>
      <c r="CQ82" s="156"/>
      <c r="CR82" s="156"/>
      <c r="CS82" s="156"/>
      <c r="CT82" s="156"/>
      <c r="CU82" s="156"/>
      <c r="CV82" s="156"/>
      <c r="CW82" s="156"/>
      <c r="CX82" s="156"/>
      <c r="CY82" s="156"/>
      <c r="CZ82" s="156"/>
      <c r="DA82" s="156"/>
      <c r="DB82" s="156"/>
      <c r="DC82" s="156"/>
      <c r="DD82" s="156"/>
      <c r="DE82" s="156"/>
      <c r="DF82" s="156"/>
      <c r="DG82" s="156"/>
      <c r="DH82" s="156"/>
      <c r="DI82" s="156"/>
      <c r="DJ82" s="156"/>
      <c r="DK82" s="156"/>
      <c r="DL82" s="156"/>
      <c r="DM82" s="156"/>
      <c r="DN82" s="156"/>
      <c r="DO82" s="156"/>
      <c r="DP82" s="156"/>
      <c r="DQ82" s="156"/>
      <c r="DR82" s="190"/>
      <c r="DS82" s="190"/>
      <c r="DT82" s="156"/>
      <c r="DU82" s="156"/>
      <c r="DV82" s="156"/>
      <c r="DW82" s="156"/>
      <c r="DX82" s="156"/>
      <c r="DY82" s="193">
        <v>3.02</v>
      </c>
      <c r="DZ82" s="193">
        <v>5.1</v>
      </c>
      <c r="EA82" s="193">
        <f t="shared" si="14"/>
        <v>2.0799999999999996</v>
      </c>
      <c r="EB82" s="156"/>
      <c r="EC82" s="156"/>
      <c r="ED82" s="156">
        <v>0.841</v>
      </c>
      <c r="EE82" s="196">
        <v>3.535</v>
      </c>
      <c r="EF82" s="194">
        <f t="shared" si="15"/>
        <v>0.2379066478076379</v>
      </c>
      <c r="EG82" s="202">
        <v>10000</v>
      </c>
      <c r="EH82" s="201" t="s">
        <v>328</v>
      </c>
      <c r="EI82" s="189">
        <v>2</v>
      </c>
      <c r="EJ82" s="193">
        <v>1.007</v>
      </c>
      <c r="EK82" s="190">
        <v>0.035</v>
      </c>
      <c r="EL82" s="190">
        <v>0.622</v>
      </c>
      <c r="EM82" s="190" t="s">
        <v>268</v>
      </c>
      <c r="EN82" s="190" t="s">
        <v>268</v>
      </c>
      <c r="EO82" s="190" t="s">
        <v>268</v>
      </c>
      <c r="EP82" s="190" t="s">
        <v>268</v>
      </c>
      <c r="EQ82" s="190" t="s">
        <v>268</v>
      </c>
      <c r="ER82" s="190" t="s">
        <v>268</v>
      </c>
      <c r="ES82" s="156"/>
      <c r="ET82" s="189"/>
      <c r="EV82" s="189"/>
      <c r="EW82" s="156"/>
      <c r="EX82" s="156"/>
      <c r="EY82" s="190"/>
      <c r="EZ82" s="156"/>
      <c r="FA82" s="190">
        <v>1.5</v>
      </c>
      <c r="FB82" s="190">
        <v>1.5</v>
      </c>
      <c r="FC82" s="156"/>
      <c r="FD82" s="156"/>
      <c r="FE82" s="190"/>
      <c r="FF82" s="156"/>
      <c r="FG82" s="156"/>
      <c r="FH82" s="156"/>
      <c r="FI82" s="156"/>
      <c r="FJ82" s="156"/>
      <c r="FK82" s="156"/>
      <c r="FL82" s="156"/>
      <c r="FM82" s="156"/>
      <c r="FN82" s="156"/>
      <c r="FO82" s="156"/>
      <c r="FP82" s="156"/>
      <c r="FQ82" s="156"/>
      <c r="FR82" s="156"/>
      <c r="FS82" s="156"/>
      <c r="FT82" s="156"/>
      <c r="FU82" s="156"/>
      <c r="FV82" s="156"/>
      <c r="FW82" s="156"/>
      <c r="FX82" s="156"/>
      <c r="FY82" s="156"/>
      <c r="FZ82" s="156"/>
      <c r="GA82" s="156"/>
      <c r="GB82" s="156"/>
      <c r="GC82" s="156"/>
      <c r="GD82" s="156"/>
      <c r="GE82" s="193"/>
      <c r="GF82" s="194">
        <v>18.14</v>
      </c>
      <c r="GG82" s="156"/>
      <c r="GH82" s="190"/>
      <c r="GI82" s="191"/>
      <c r="GJ82" s="190"/>
      <c r="GK82" s="190"/>
      <c r="GL82" s="190"/>
      <c r="GM82" s="190">
        <v>1</v>
      </c>
      <c r="GN82" s="189">
        <v>1</v>
      </c>
      <c r="GO82" s="156">
        <v>11</v>
      </c>
      <c r="GP82" s="156"/>
      <c r="GQ82" s="156"/>
      <c r="GR82" s="156"/>
      <c r="GS82" s="156"/>
      <c r="GT82" s="156"/>
    </row>
    <row r="83" spans="1:202" ht="21.75">
      <c r="A83" s="152"/>
      <c r="B83" s="152"/>
      <c r="C83" s="153"/>
      <c r="D83" s="153"/>
      <c r="E83" s="154"/>
      <c r="F83" s="155"/>
      <c r="G83" s="156"/>
      <c r="H83" s="156"/>
      <c r="I83" s="156"/>
      <c r="J83" s="156"/>
      <c r="K83" s="157"/>
      <c r="L83" s="157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  <c r="BO83" s="156"/>
      <c r="BP83" s="156"/>
      <c r="BQ83" s="156"/>
      <c r="BR83" s="156"/>
      <c r="BS83" s="156"/>
      <c r="BT83" s="156"/>
      <c r="BU83" s="156"/>
      <c r="BV83" s="156"/>
      <c r="BW83" s="156"/>
      <c r="BX83" s="156"/>
      <c r="BY83" s="156"/>
      <c r="BZ83" s="156"/>
      <c r="CA83" s="156"/>
      <c r="CB83" s="156"/>
      <c r="CC83" s="156"/>
      <c r="CD83" s="156"/>
      <c r="CE83" s="156"/>
      <c r="CF83" s="156"/>
      <c r="CG83" s="156"/>
      <c r="CH83" s="156"/>
      <c r="CI83" s="156"/>
      <c r="CJ83" s="156"/>
      <c r="CK83" s="156"/>
      <c r="CL83" s="156"/>
      <c r="CM83" s="156"/>
      <c r="CN83" s="156"/>
      <c r="CO83" s="156"/>
      <c r="CP83" s="156"/>
      <c r="CQ83" s="156"/>
      <c r="CR83" s="156"/>
      <c r="CS83" s="156"/>
      <c r="CT83" s="156"/>
      <c r="CU83" s="156"/>
      <c r="CV83" s="156"/>
      <c r="CW83" s="156"/>
      <c r="CX83" s="156"/>
      <c r="CY83" s="156"/>
      <c r="CZ83" s="156"/>
      <c r="DA83" s="156"/>
      <c r="DB83" s="156"/>
      <c r="DC83" s="156"/>
      <c r="DD83" s="156"/>
      <c r="DE83" s="156"/>
      <c r="DF83" s="156"/>
      <c r="DG83" s="156"/>
      <c r="DH83" s="156"/>
      <c r="DI83" s="156"/>
      <c r="DJ83" s="156"/>
      <c r="DK83" s="156"/>
      <c r="DL83" s="156"/>
      <c r="DM83" s="156"/>
      <c r="DN83" s="156"/>
      <c r="DO83" s="156"/>
      <c r="DP83" s="156"/>
      <c r="DQ83" s="156"/>
      <c r="DR83" s="190"/>
      <c r="DS83" s="190"/>
      <c r="DT83" s="156"/>
      <c r="DU83" s="156"/>
      <c r="DV83" s="156" t="s">
        <v>316</v>
      </c>
      <c r="DW83" s="190" t="s">
        <v>17</v>
      </c>
      <c r="DX83" s="190" t="s">
        <v>312</v>
      </c>
      <c r="DY83" s="193">
        <v>0</v>
      </c>
      <c r="DZ83" s="193">
        <v>3.265</v>
      </c>
      <c r="EA83" s="193">
        <f t="shared" si="14"/>
        <v>3.265</v>
      </c>
      <c r="EB83" s="190" t="s">
        <v>268</v>
      </c>
      <c r="EC83" s="190" t="s">
        <v>268</v>
      </c>
      <c r="ED83" s="193">
        <v>1.89</v>
      </c>
      <c r="EE83" s="196">
        <v>7.357</v>
      </c>
      <c r="EF83" s="194">
        <f t="shared" si="15"/>
        <v>0.2568981921979067</v>
      </c>
      <c r="EG83" s="202">
        <v>10000</v>
      </c>
      <c r="EH83" s="201" t="s">
        <v>328</v>
      </c>
      <c r="EI83" s="189">
        <v>2</v>
      </c>
      <c r="EJ83" s="156">
        <v>1.482</v>
      </c>
      <c r="EK83" s="190">
        <v>0.035</v>
      </c>
      <c r="EL83" s="190">
        <v>0.853</v>
      </c>
      <c r="EM83" s="190" t="s">
        <v>268</v>
      </c>
      <c r="EN83" s="190" t="s">
        <v>268</v>
      </c>
      <c r="EO83" s="190" t="s">
        <v>268</v>
      </c>
      <c r="EP83" s="190" t="s">
        <v>268</v>
      </c>
      <c r="EQ83" s="190" t="s">
        <v>268</v>
      </c>
      <c r="ER83" s="190" t="s">
        <v>268</v>
      </c>
      <c r="ES83" s="156"/>
      <c r="ET83" s="189"/>
      <c r="EV83" s="189"/>
      <c r="EW83" s="156"/>
      <c r="EX83" s="156"/>
      <c r="EY83" s="192">
        <v>144.3</v>
      </c>
      <c r="EZ83" s="156"/>
      <c r="FA83" s="190">
        <v>1.5</v>
      </c>
      <c r="FB83" s="190">
        <v>1.5</v>
      </c>
      <c r="FC83" s="190" t="s">
        <v>268</v>
      </c>
      <c r="FD83" s="190" t="s">
        <v>268</v>
      </c>
      <c r="FE83" s="190">
        <v>3</v>
      </c>
      <c r="FF83" s="190" t="s">
        <v>268</v>
      </c>
      <c r="FG83" s="190" t="s">
        <v>268</v>
      </c>
      <c r="FH83" s="190" t="s">
        <v>268</v>
      </c>
      <c r="FI83" s="190" t="s">
        <v>268</v>
      </c>
      <c r="FJ83" s="190" t="s">
        <v>268</v>
      </c>
      <c r="FK83" s="190">
        <v>1</v>
      </c>
      <c r="FL83" s="190" t="s">
        <v>268</v>
      </c>
      <c r="FM83" s="190" t="s">
        <v>268</v>
      </c>
      <c r="FN83" s="190" t="s">
        <v>268</v>
      </c>
      <c r="FO83" s="190" t="s">
        <v>268</v>
      </c>
      <c r="FP83" s="190" t="s">
        <v>268</v>
      </c>
      <c r="FQ83" s="190" t="s">
        <v>268</v>
      </c>
      <c r="FR83" s="190" t="s">
        <v>268</v>
      </c>
      <c r="FS83" s="190" t="s">
        <v>268</v>
      </c>
      <c r="FT83" s="190" t="s">
        <v>268</v>
      </c>
      <c r="FU83" s="156"/>
      <c r="FV83" s="156"/>
      <c r="FW83" s="156"/>
      <c r="FX83" s="156"/>
      <c r="FY83" s="156"/>
      <c r="FZ83" s="156"/>
      <c r="GA83" s="156"/>
      <c r="GB83" s="156"/>
      <c r="GC83" s="156"/>
      <c r="GD83" s="156"/>
      <c r="GE83" s="193"/>
      <c r="GF83" s="194">
        <v>19.8</v>
      </c>
      <c r="GG83" s="156"/>
      <c r="GH83" s="190"/>
      <c r="GI83" s="191"/>
      <c r="GJ83" s="190"/>
      <c r="GK83" s="190"/>
      <c r="GL83" s="190"/>
      <c r="GM83" s="190">
        <v>2</v>
      </c>
      <c r="GN83" s="189">
        <v>1</v>
      </c>
      <c r="GO83" s="156">
        <v>11</v>
      </c>
      <c r="GP83" s="156"/>
      <c r="GQ83" s="156"/>
      <c r="GR83" s="156"/>
      <c r="GS83" s="156"/>
      <c r="GT83" s="156"/>
    </row>
    <row r="84" spans="1:202" ht="21.75">
      <c r="A84" s="152"/>
      <c r="B84" s="152"/>
      <c r="C84" s="153"/>
      <c r="D84" s="153"/>
      <c r="E84" s="154"/>
      <c r="F84" s="155"/>
      <c r="G84" s="156"/>
      <c r="H84" s="156"/>
      <c r="I84" s="156"/>
      <c r="J84" s="156"/>
      <c r="K84" s="157"/>
      <c r="L84" s="157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156"/>
      <c r="AN84" s="156"/>
      <c r="AO84" s="156"/>
      <c r="AP84" s="156"/>
      <c r="AQ84" s="156"/>
      <c r="AR84" s="156"/>
      <c r="AS84" s="156"/>
      <c r="AT84" s="156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156"/>
      <c r="BF84" s="156"/>
      <c r="BG84" s="156"/>
      <c r="BH84" s="156"/>
      <c r="BI84" s="156"/>
      <c r="BJ84" s="156"/>
      <c r="BK84" s="156"/>
      <c r="BL84" s="156"/>
      <c r="BM84" s="156"/>
      <c r="BN84" s="156"/>
      <c r="BO84" s="156"/>
      <c r="BP84" s="156"/>
      <c r="BQ84" s="156"/>
      <c r="BR84" s="156"/>
      <c r="BS84" s="156"/>
      <c r="BT84" s="156"/>
      <c r="BU84" s="156"/>
      <c r="BV84" s="156"/>
      <c r="BW84" s="156"/>
      <c r="BX84" s="156"/>
      <c r="BY84" s="156"/>
      <c r="BZ84" s="156"/>
      <c r="CA84" s="156"/>
      <c r="CB84" s="156"/>
      <c r="CC84" s="156"/>
      <c r="CD84" s="156"/>
      <c r="CE84" s="156"/>
      <c r="CF84" s="156"/>
      <c r="CG84" s="156"/>
      <c r="CH84" s="156"/>
      <c r="CI84" s="156"/>
      <c r="CJ84" s="156"/>
      <c r="CK84" s="156"/>
      <c r="CL84" s="156"/>
      <c r="CM84" s="156"/>
      <c r="CN84" s="156"/>
      <c r="CO84" s="156"/>
      <c r="CP84" s="156"/>
      <c r="CQ84" s="156"/>
      <c r="CR84" s="156"/>
      <c r="CS84" s="156"/>
      <c r="CT84" s="156"/>
      <c r="CU84" s="156"/>
      <c r="CV84" s="156"/>
      <c r="CW84" s="156"/>
      <c r="CX84" s="156"/>
      <c r="CY84" s="156"/>
      <c r="CZ84" s="156"/>
      <c r="DA84" s="156"/>
      <c r="DB84" s="156"/>
      <c r="DC84" s="156"/>
      <c r="DD84" s="156"/>
      <c r="DE84" s="156"/>
      <c r="DF84" s="156"/>
      <c r="DG84" s="156"/>
      <c r="DH84" s="156"/>
      <c r="DI84" s="156"/>
      <c r="DJ84" s="156"/>
      <c r="DK84" s="156"/>
      <c r="DL84" s="156"/>
      <c r="DM84" s="156"/>
      <c r="DN84" s="156"/>
      <c r="DO84" s="156"/>
      <c r="DP84" s="156"/>
      <c r="DQ84" s="156"/>
      <c r="DR84" s="190"/>
      <c r="DS84" s="190"/>
      <c r="DT84" s="156"/>
      <c r="DU84" s="156"/>
      <c r="DV84" s="190"/>
      <c r="DW84" s="190"/>
      <c r="DX84" s="190"/>
      <c r="DY84" s="193">
        <v>3.265</v>
      </c>
      <c r="DZ84" s="193">
        <v>5.415</v>
      </c>
      <c r="EA84" s="193">
        <f t="shared" si="14"/>
        <v>2.15</v>
      </c>
      <c r="EB84" s="190"/>
      <c r="EC84" s="190"/>
      <c r="ED84" s="156">
        <v>1.331</v>
      </c>
      <c r="EE84" s="196">
        <v>7.333</v>
      </c>
      <c r="EF84" s="194">
        <v>0.181</v>
      </c>
      <c r="EG84" s="202">
        <v>20000</v>
      </c>
      <c r="EH84" s="201" t="s">
        <v>328</v>
      </c>
      <c r="EI84" s="189">
        <v>2</v>
      </c>
      <c r="EJ84" s="156">
        <v>1.479</v>
      </c>
      <c r="EK84" s="190">
        <v>0.035</v>
      </c>
      <c r="EL84" s="190">
        <v>0.851</v>
      </c>
      <c r="EM84" s="190" t="s">
        <v>268</v>
      </c>
      <c r="EN84" s="190" t="s">
        <v>268</v>
      </c>
      <c r="EO84" s="190" t="s">
        <v>268</v>
      </c>
      <c r="EP84" s="190" t="s">
        <v>268</v>
      </c>
      <c r="EQ84" s="190" t="s">
        <v>268</v>
      </c>
      <c r="ER84" s="190" t="s">
        <v>268</v>
      </c>
      <c r="ES84" s="156"/>
      <c r="ET84" s="189"/>
      <c r="EU84" s="156"/>
      <c r="EV84" s="189"/>
      <c r="EW84" s="156"/>
      <c r="EX84" s="156"/>
      <c r="EY84" s="156"/>
      <c r="EZ84" s="156"/>
      <c r="FA84" s="190">
        <v>1.5</v>
      </c>
      <c r="FB84" s="190">
        <v>1.5</v>
      </c>
      <c r="FC84" s="156"/>
      <c r="FD84" s="156"/>
      <c r="FE84" s="156"/>
      <c r="FF84" s="156"/>
      <c r="FG84" s="156"/>
      <c r="FH84" s="156"/>
      <c r="FI84" s="156"/>
      <c r="FJ84" s="156"/>
      <c r="FK84" s="156"/>
      <c r="FL84" s="156"/>
      <c r="FM84" s="156"/>
      <c r="FN84" s="156"/>
      <c r="FO84" s="156"/>
      <c r="FP84" s="156"/>
      <c r="FQ84" s="156"/>
      <c r="FR84" s="156"/>
      <c r="FS84" s="156"/>
      <c r="FT84" s="156"/>
      <c r="FU84" s="156"/>
      <c r="FV84" s="156"/>
      <c r="FW84" s="156"/>
      <c r="FX84" s="156"/>
      <c r="FY84" s="156"/>
      <c r="FZ84" s="156"/>
      <c r="GA84" s="156"/>
      <c r="GB84" s="156"/>
      <c r="GC84" s="156"/>
      <c r="GD84" s="156"/>
      <c r="GE84" s="193"/>
      <c r="GF84" s="194">
        <v>21.14</v>
      </c>
      <c r="GG84" s="156"/>
      <c r="GH84" s="190"/>
      <c r="GI84" s="191"/>
      <c r="GJ84" s="190"/>
      <c r="GK84" s="190"/>
      <c r="GL84" s="190"/>
      <c r="GM84" s="190">
        <v>1</v>
      </c>
      <c r="GN84" s="189">
        <v>0.6</v>
      </c>
      <c r="GO84" s="156">
        <v>11</v>
      </c>
      <c r="GP84" s="156"/>
      <c r="GQ84" s="156"/>
      <c r="GR84" s="156"/>
      <c r="GS84" s="156"/>
      <c r="GT84" s="156"/>
    </row>
    <row r="85" spans="1:202" ht="21.75">
      <c r="A85" s="152"/>
      <c r="B85" s="152"/>
      <c r="C85" s="153"/>
      <c r="D85" s="153"/>
      <c r="E85" s="154"/>
      <c r="F85" s="155"/>
      <c r="G85" s="156"/>
      <c r="H85" s="156"/>
      <c r="I85" s="156"/>
      <c r="J85" s="156"/>
      <c r="K85" s="157"/>
      <c r="L85" s="157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6"/>
      <c r="BH85" s="156"/>
      <c r="BI85" s="156"/>
      <c r="BJ85" s="156"/>
      <c r="BK85" s="156"/>
      <c r="BL85" s="156"/>
      <c r="BM85" s="156"/>
      <c r="BN85" s="156"/>
      <c r="BO85" s="156"/>
      <c r="BP85" s="156"/>
      <c r="BQ85" s="156"/>
      <c r="BR85" s="156"/>
      <c r="BS85" s="156"/>
      <c r="BT85" s="156"/>
      <c r="BU85" s="156"/>
      <c r="BV85" s="156"/>
      <c r="BW85" s="156"/>
      <c r="BX85" s="156"/>
      <c r="BY85" s="156"/>
      <c r="BZ85" s="156"/>
      <c r="CA85" s="156"/>
      <c r="CB85" s="156"/>
      <c r="CC85" s="156"/>
      <c r="CD85" s="156"/>
      <c r="CE85" s="156"/>
      <c r="CF85" s="156"/>
      <c r="CG85" s="156"/>
      <c r="CH85" s="156"/>
      <c r="CI85" s="156"/>
      <c r="CJ85" s="156"/>
      <c r="CK85" s="156"/>
      <c r="CL85" s="156"/>
      <c r="CM85" s="156"/>
      <c r="CN85" s="156"/>
      <c r="CO85" s="156"/>
      <c r="CP85" s="156"/>
      <c r="CQ85" s="156"/>
      <c r="CR85" s="156"/>
      <c r="CS85" s="156"/>
      <c r="CT85" s="156"/>
      <c r="CU85" s="156"/>
      <c r="CV85" s="156"/>
      <c r="CW85" s="156"/>
      <c r="CX85" s="156"/>
      <c r="CY85" s="156"/>
      <c r="CZ85" s="156"/>
      <c r="DA85" s="156"/>
      <c r="DB85" s="156"/>
      <c r="DC85" s="156"/>
      <c r="DD85" s="156"/>
      <c r="DE85" s="156"/>
      <c r="DF85" s="156"/>
      <c r="DG85" s="156"/>
      <c r="DH85" s="156"/>
      <c r="DI85" s="156"/>
      <c r="DJ85" s="156"/>
      <c r="DK85" s="156"/>
      <c r="DL85" s="156"/>
      <c r="DM85" s="156"/>
      <c r="DN85" s="156"/>
      <c r="DO85" s="156"/>
      <c r="DP85" s="156"/>
      <c r="DQ85" s="156"/>
      <c r="DR85" s="190"/>
      <c r="DS85" s="190"/>
      <c r="DT85" s="156"/>
      <c r="DU85" s="156"/>
      <c r="DV85" s="156"/>
      <c r="DW85" s="156"/>
      <c r="DX85" s="156"/>
      <c r="DY85" s="193">
        <v>5.415</v>
      </c>
      <c r="DZ85" s="156">
        <v>7.756</v>
      </c>
      <c r="EA85" s="156">
        <f t="shared" si="14"/>
        <v>2.341</v>
      </c>
      <c r="EB85" s="156"/>
      <c r="EC85" s="156"/>
      <c r="ED85" s="193">
        <v>0.81</v>
      </c>
      <c r="EE85" s="196">
        <v>5.046</v>
      </c>
      <c r="EF85" s="194">
        <f t="shared" si="15"/>
        <v>0.1605231866825208</v>
      </c>
      <c r="EG85" s="202">
        <v>20000</v>
      </c>
      <c r="EH85" s="201" t="s">
        <v>328</v>
      </c>
      <c r="EI85" s="189">
        <v>1.5</v>
      </c>
      <c r="EJ85" s="156">
        <v>1.257</v>
      </c>
      <c r="EK85" s="190">
        <v>0.035</v>
      </c>
      <c r="EL85" s="190">
        <v>0.709</v>
      </c>
      <c r="EM85" s="190" t="s">
        <v>268</v>
      </c>
      <c r="EN85" s="190" t="s">
        <v>268</v>
      </c>
      <c r="EO85" s="190" t="s">
        <v>268</v>
      </c>
      <c r="EP85" s="190" t="s">
        <v>268</v>
      </c>
      <c r="EQ85" s="190" t="s">
        <v>268</v>
      </c>
      <c r="ER85" s="190" t="s">
        <v>268</v>
      </c>
      <c r="ES85" s="156"/>
      <c r="ET85" s="189"/>
      <c r="EU85" s="156"/>
      <c r="EV85" s="189"/>
      <c r="EW85" s="156"/>
      <c r="EX85" s="156"/>
      <c r="EY85" s="156"/>
      <c r="EZ85" s="156"/>
      <c r="FA85" s="190">
        <v>1.5</v>
      </c>
      <c r="FB85" s="190">
        <v>1.5</v>
      </c>
      <c r="FC85" s="156"/>
      <c r="FD85" s="156"/>
      <c r="FE85" s="156"/>
      <c r="FF85" s="156"/>
      <c r="FG85" s="156"/>
      <c r="FH85" s="156"/>
      <c r="FI85" s="156"/>
      <c r="FJ85" s="156"/>
      <c r="FK85" s="156"/>
      <c r="FL85" s="156"/>
      <c r="FM85" s="156"/>
      <c r="FN85" s="156"/>
      <c r="FO85" s="156"/>
      <c r="FP85" s="156"/>
      <c r="FQ85" s="156"/>
      <c r="FR85" s="156"/>
      <c r="FS85" s="156"/>
      <c r="FT85" s="156"/>
      <c r="FU85" s="156"/>
      <c r="FV85" s="156"/>
      <c r="FW85" s="156"/>
      <c r="FX85" s="156"/>
      <c r="FY85" s="156"/>
      <c r="FZ85" s="156"/>
      <c r="GA85" s="156"/>
      <c r="GB85" s="156"/>
      <c r="GC85" s="156"/>
      <c r="GD85" s="156"/>
      <c r="GE85" s="193"/>
      <c r="GF85" s="194">
        <v>21.63</v>
      </c>
      <c r="GG85" s="156"/>
      <c r="GH85" s="190"/>
      <c r="GI85" s="191"/>
      <c r="GJ85" s="190"/>
      <c r="GK85" s="190"/>
      <c r="GL85" s="190"/>
      <c r="GM85" s="190">
        <v>4</v>
      </c>
      <c r="GN85" s="189">
        <v>1</v>
      </c>
      <c r="GO85" s="156">
        <v>13</v>
      </c>
      <c r="GP85" s="156"/>
      <c r="GQ85" s="156"/>
      <c r="GR85" s="156"/>
      <c r="GS85" s="156"/>
      <c r="GT85" s="156"/>
    </row>
    <row r="86" spans="1:202" ht="21.75">
      <c r="A86" s="152"/>
      <c r="B86" s="152"/>
      <c r="C86" s="153"/>
      <c r="D86" s="153"/>
      <c r="E86" s="154"/>
      <c r="F86" s="155"/>
      <c r="G86" s="156"/>
      <c r="H86" s="156"/>
      <c r="I86" s="156"/>
      <c r="J86" s="156"/>
      <c r="K86" s="157"/>
      <c r="L86" s="157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  <c r="AK86" s="156"/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6"/>
      <c r="AX86" s="156"/>
      <c r="AY86" s="156"/>
      <c r="AZ86" s="156"/>
      <c r="BA86" s="156"/>
      <c r="BB86" s="156"/>
      <c r="BC86" s="156"/>
      <c r="BD86" s="156"/>
      <c r="BE86" s="156"/>
      <c r="BF86" s="156"/>
      <c r="BG86" s="156"/>
      <c r="BH86" s="156"/>
      <c r="BI86" s="156"/>
      <c r="BJ86" s="156"/>
      <c r="BK86" s="156"/>
      <c r="BL86" s="156"/>
      <c r="BM86" s="156"/>
      <c r="BN86" s="156"/>
      <c r="BO86" s="156"/>
      <c r="BP86" s="156"/>
      <c r="BQ86" s="156"/>
      <c r="BR86" s="156"/>
      <c r="BS86" s="156"/>
      <c r="BT86" s="156"/>
      <c r="BU86" s="156"/>
      <c r="BV86" s="156"/>
      <c r="BW86" s="156"/>
      <c r="BX86" s="156"/>
      <c r="BY86" s="156"/>
      <c r="BZ86" s="156"/>
      <c r="CA86" s="156"/>
      <c r="CB86" s="156"/>
      <c r="CC86" s="156"/>
      <c r="CD86" s="156"/>
      <c r="CE86" s="156"/>
      <c r="CF86" s="156"/>
      <c r="CG86" s="156"/>
      <c r="CH86" s="156"/>
      <c r="CI86" s="156"/>
      <c r="CJ86" s="156"/>
      <c r="CK86" s="156"/>
      <c r="CL86" s="156"/>
      <c r="CM86" s="156"/>
      <c r="CN86" s="156"/>
      <c r="CO86" s="156"/>
      <c r="CP86" s="156"/>
      <c r="CQ86" s="156"/>
      <c r="CR86" s="156"/>
      <c r="CS86" s="156"/>
      <c r="CT86" s="156"/>
      <c r="CU86" s="156"/>
      <c r="CV86" s="156"/>
      <c r="CW86" s="156"/>
      <c r="CX86" s="156"/>
      <c r="CY86" s="156"/>
      <c r="CZ86" s="156"/>
      <c r="DA86" s="156"/>
      <c r="DB86" s="156"/>
      <c r="DC86" s="156"/>
      <c r="DD86" s="156"/>
      <c r="DE86" s="156"/>
      <c r="DF86" s="156"/>
      <c r="DG86" s="156"/>
      <c r="DH86" s="156"/>
      <c r="DI86" s="156"/>
      <c r="DJ86" s="156"/>
      <c r="DK86" s="156"/>
      <c r="DL86" s="156"/>
      <c r="DM86" s="156"/>
      <c r="DN86" s="156"/>
      <c r="DO86" s="156"/>
      <c r="DP86" s="156"/>
      <c r="DQ86" s="156"/>
      <c r="DR86" s="190"/>
      <c r="DS86" s="190"/>
      <c r="DT86" s="156"/>
      <c r="DU86" s="156"/>
      <c r="DV86" s="156"/>
      <c r="DW86" s="190"/>
      <c r="DX86" s="190"/>
      <c r="DY86" s="198"/>
      <c r="DZ86" s="156"/>
      <c r="EB86" s="190"/>
      <c r="EC86" s="190"/>
      <c r="ED86" s="156"/>
      <c r="EE86" s="196"/>
      <c r="EF86" s="194"/>
      <c r="EG86" s="190"/>
      <c r="EH86" s="190"/>
      <c r="EI86" s="189"/>
      <c r="EJ86" s="156"/>
      <c r="EK86" s="190"/>
      <c r="EL86" s="190"/>
      <c r="EM86" s="190"/>
      <c r="EN86" s="190"/>
      <c r="EO86" s="190"/>
      <c r="EP86" s="190"/>
      <c r="EQ86" s="190"/>
      <c r="ER86" s="190"/>
      <c r="ES86" s="156"/>
      <c r="ET86" s="156"/>
      <c r="EU86" s="156"/>
      <c r="EV86" s="156"/>
      <c r="EW86" s="156"/>
      <c r="EX86" s="156"/>
      <c r="EY86" s="156"/>
      <c r="EZ86" s="156"/>
      <c r="FA86" s="190"/>
      <c r="FB86" s="190"/>
      <c r="FC86" s="156"/>
      <c r="FD86" s="156"/>
      <c r="FE86" s="156"/>
      <c r="FF86" s="156"/>
      <c r="FG86" s="156"/>
      <c r="FH86" s="156"/>
      <c r="FI86" s="156"/>
      <c r="FJ86" s="156"/>
      <c r="FK86" s="156"/>
      <c r="FL86" s="156"/>
      <c r="FM86" s="156"/>
      <c r="FN86" s="156"/>
      <c r="FO86" s="156"/>
      <c r="FP86" s="156"/>
      <c r="FQ86" s="156"/>
      <c r="FR86" s="156"/>
      <c r="FS86" s="156"/>
      <c r="FT86" s="156"/>
      <c r="FU86" s="156"/>
      <c r="FV86" s="156"/>
      <c r="FW86" s="156"/>
      <c r="FX86" s="156"/>
      <c r="FY86" s="156"/>
      <c r="FZ86" s="156"/>
      <c r="GA86" s="156"/>
      <c r="GB86" s="156"/>
      <c r="GC86" s="156"/>
      <c r="GD86" s="156"/>
      <c r="GE86" s="193"/>
      <c r="GF86" s="194">
        <v>21.67</v>
      </c>
      <c r="GG86" s="156"/>
      <c r="GH86" s="190"/>
      <c r="GI86" s="191"/>
      <c r="GJ86" s="190"/>
      <c r="GK86" s="190"/>
      <c r="GL86" s="190"/>
      <c r="GM86" s="190">
        <v>1</v>
      </c>
      <c r="GN86" s="189">
        <v>0.6</v>
      </c>
      <c r="GO86" s="156">
        <v>11</v>
      </c>
      <c r="GP86" s="156"/>
      <c r="GQ86" s="156"/>
      <c r="GR86" s="156"/>
      <c r="GS86" s="156"/>
      <c r="GT86" s="156"/>
    </row>
    <row r="87" spans="1:202" ht="21.75">
      <c r="A87" s="152"/>
      <c r="B87" s="152"/>
      <c r="C87" s="153"/>
      <c r="D87" s="153"/>
      <c r="E87" s="154"/>
      <c r="F87" s="155"/>
      <c r="G87" s="156"/>
      <c r="H87" s="156"/>
      <c r="I87" s="156"/>
      <c r="J87" s="156"/>
      <c r="K87" s="157"/>
      <c r="L87" s="157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  <c r="BH87" s="156"/>
      <c r="BI87" s="156"/>
      <c r="BJ87" s="156"/>
      <c r="BK87" s="156"/>
      <c r="BL87" s="156"/>
      <c r="BM87" s="156"/>
      <c r="BN87" s="156"/>
      <c r="BO87" s="156"/>
      <c r="BP87" s="156"/>
      <c r="BQ87" s="156"/>
      <c r="BR87" s="156"/>
      <c r="BS87" s="156"/>
      <c r="BT87" s="156"/>
      <c r="BU87" s="156"/>
      <c r="BV87" s="156"/>
      <c r="BW87" s="156"/>
      <c r="BX87" s="156"/>
      <c r="BY87" s="156"/>
      <c r="BZ87" s="156"/>
      <c r="CA87" s="156"/>
      <c r="CB87" s="156"/>
      <c r="CC87" s="156"/>
      <c r="CD87" s="156"/>
      <c r="CE87" s="156"/>
      <c r="CF87" s="156"/>
      <c r="CG87" s="156"/>
      <c r="CH87" s="156"/>
      <c r="CI87" s="156"/>
      <c r="CJ87" s="156"/>
      <c r="CK87" s="156"/>
      <c r="CL87" s="156"/>
      <c r="CM87" s="156"/>
      <c r="CN87" s="156"/>
      <c r="CO87" s="156"/>
      <c r="CP87" s="156"/>
      <c r="CQ87" s="156"/>
      <c r="CR87" s="156"/>
      <c r="CS87" s="156"/>
      <c r="CT87" s="156"/>
      <c r="CU87" s="156"/>
      <c r="CV87" s="156"/>
      <c r="CW87" s="156"/>
      <c r="CX87" s="156"/>
      <c r="CY87" s="156"/>
      <c r="CZ87" s="156"/>
      <c r="DA87" s="156"/>
      <c r="DB87" s="156"/>
      <c r="DC87" s="156"/>
      <c r="DD87" s="156"/>
      <c r="DE87" s="156"/>
      <c r="DF87" s="156"/>
      <c r="DG87" s="156"/>
      <c r="DH87" s="156"/>
      <c r="DI87" s="156"/>
      <c r="DJ87" s="156"/>
      <c r="DK87" s="156"/>
      <c r="DL87" s="156"/>
      <c r="DM87" s="156"/>
      <c r="DN87" s="156"/>
      <c r="DO87" s="156"/>
      <c r="DP87" s="156"/>
      <c r="DQ87" s="156"/>
      <c r="DR87" s="190"/>
      <c r="DS87" s="190"/>
      <c r="DT87" s="156"/>
      <c r="DU87" s="156"/>
      <c r="DV87" s="156" t="s">
        <v>317</v>
      </c>
      <c r="DW87" s="190" t="s">
        <v>17</v>
      </c>
      <c r="DX87" s="190" t="s">
        <v>312</v>
      </c>
      <c r="DY87" s="198">
        <v>0</v>
      </c>
      <c r="DZ87" s="156">
        <v>1.465</v>
      </c>
      <c r="EA87" s="158">
        <f aca="true" t="shared" si="16" ref="EA87:EA93">+DZ87-DY87</f>
        <v>1.465</v>
      </c>
      <c r="EB87" s="190" t="s">
        <v>268</v>
      </c>
      <c r="EC87" s="190" t="s">
        <v>268</v>
      </c>
      <c r="ED87" s="156">
        <v>3.692</v>
      </c>
      <c r="EE87" s="196">
        <v>10.836</v>
      </c>
      <c r="EF87" s="194">
        <f aca="true" t="shared" si="17" ref="EF87:EF96">+ED87/EE87</f>
        <v>0.34071613141380586</v>
      </c>
      <c r="EG87" s="203">
        <v>10000</v>
      </c>
      <c r="EH87" s="201" t="s">
        <v>328</v>
      </c>
      <c r="EI87" s="189">
        <v>4</v>
      </c>
      <c r="EJ87" s="156">
        <v>1.667</v>
      </c>
      <c r="EK87" s="190" t="s">
        <v>268</v>
      </c>
      <c r="EL87" s="190" t="s">
        <v>268</v>
      </c>
      <c r="EM87" s="190" t="s">
        <v>268</v>
      </c>
      <c r="EN87" s="190" t="s">
        <v>268</v>
      </c>
      <c r="EO87" s="190" t="s">
        <v>268</v>
      </c>
      <c r="EP87" s="190" t="s">
        <v>268</v>
      </c>
      <c r="EQ87" s="190" t="s">
        <v>268</v>
      </c>
      <c r="ER87" s="190" t="s">
        <v>268</v>
      </c>
      <c r="ES87" s="156"/>
      <c r="ET87" s="156"/>
      <c r="EU87" s="156"/>
      <c r="EV87" s="156"/>
      <c r="EW87" s="156"/>
      <c r="EX87" s="156"/>
      <c r="EY87" s="190" t="s">
        <v>327</v>
      </c>
      <c r="EZ87" s="156"/>
      <c r="FA87" s="190">
        <v>1.5</v>
      </c>
      <c r="FB87" s="190">
        <v>1.5</v>
      </c>
      <c r="FC87" s="190" t="s">
        <v>268</v>
      </c>
      <c r="FD87" s="190" t="s">
        <v>268</v>
      </c>
      <c r="FE87" s="190">
        <v>10</v>
      </c>
      <c r="FF87" s="190" t="s">
        <v>268</v>
      </c>
      <c r="FG87" s="190" t="s">
        <v>268</v>
      </c>
      <c r="FH87" s="190" t="s">
        <v>268</v>
      </c>
      <c r="FI87" s="190" t="s">
        <v>268</v>
      </c>
      <c r="FJ87" s="190" t="s">
        <v>268</v>
      </c>
      <c r="FK87" s="190" t="s">
        <v>268</v>
      </c>
      <c r="FL87" s="190" t="s">
        <v>268</v>
      </c>
      <c r="FM87" s="190" t="s">
        <v>268</v>
      </c>
      <c r="FN87" s="190" t="s">
        <v>268</v>
      </c>
      <c r="FO87" s="190" t="s">
        <v>268</v>
      </c>
      <c r="FP87" s="190" t="s">
        <v>268</v>
      </c>
      <c r="FQ87" s="190" t="s">
        <v>268</v>
      </c>
      <c r="FR87" s="190" t="s">
        <v>268</v>
      </c>
      <c r="FS87" s="190" t="s">
        <v>268</v>
      </c>
      <c r="FT87" s="190" t="s">
        <v>268</v>
      </c>
      <c r="FU87" s="156"/>
      <c r="FV87" s="156"/>
      <c r="FW87" s="156"/>
      <c r="FX87" s="156"/>
      <c r="FY87" s="156"/>
      <c r="FZ87" s="156"/>
      <c r="GA87" s="156"/>
      <c r="GB87" s="156"/>
      <c r="GC87" s="156"/>
      <c r="GD87" s="156"/>
      <c r="GE87" s="193"/>
      <c r="GF87" s="193">
        <v>21.96</v>
      </c>
      <c r="GG87" s="156"/>
      <c r="GH87" s="190"/>
      <c r="GI87" s="191"/>
      <c r="GJ87" s="190"/>
      <c r="GK87" s="190"/>
      <c r="GL87" s="190"/>
      <c r="GM87" s="190">
        <v>2</v>
      </c>
      <c r="GN87" s="189">
        <v>1</v>
      </c>
      <c r="GO87" s="156">
        <v>11</v>
      </c>
      <c r="GP87" s="156"/>
      <c r="GQ87" s="156"/>
      <c r="GR87" s="156"/>
      <c r="GS87" s="156"/>
      <c r="GT87" s="156"/>
    </row>
    <row r="88" spans="1:202" ht="21.75">
      <c r="A88" s="152"/>
      <c r="B88" s="152"/>
      <c r="C88" s="153"/>
      <c r="D88" s="153"/>
      <c r="E88" s="154"/>
      <c r="F88" s="155"/>
      <c r="G88" s="156"/>
      <c r="H88" s="156"/>
      <c r="I88" s="156"/>
      <c r="J88" s="156"/>
      <c r="K88" s="157"/>
      <c r="L88" s="157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  <c r="BO88" s="156"/>
      <c r="BP88" s="156"/>
      <c r="BQ88" s="156"/>
      <c r="BR88" s="156"/>
      <c r="BS88" s="156"/>
      <c r="BT88" s="156"/>
      <c r="BU88" s="156"/>
      <c r="BV88" s="156"/>
      <c r="BW88" s="156"/>
      <c r="BX88" s="156"/>
      <c r="BY88" s="156"/>
      <c r="BZ88" s="156"/>
      <c r="CA88" s="156"/>
      <c r="CB88" s="156"/>
      <c r="CC88" s="156"/>
      <c r="CD88" s="156"/>
      <c r="CE88" s="156"/>
      <c r="CF88" s="156"/>
      <c r="CG88" s="156"/>
      <c r="CH88" s="156"/>
      <c r="CI88" s="156"/>
      <c r="CJ88" s="156"/>
      <c r="CK88" s="156"/>
      <c r="CL88" s="156"/>
      <c r="CM88" s="156"/>
      <c r="CN88" s="156"/>
      <c r="CO88" s="156"/>
      <c r="CP88" s="156"/>
      <c r="CQ88" s="156"/>
      <c r="CR88" s="156"/>
      <c r="CS88" s="156"/>
      <c r="CT88" s="156"/>
      <c r="CU88" s="156"/>
      <c r="CV88" s="156"/>
      <c r="CW88" s="156"/>
      <c r="CX88" s="156"/>
      <c r="CY88" s="156"/>
      <c r="CZ88" s="156"/>
      <c r="DA88" s="156"/>
      <c r="DB88" s="156"/>
      <c r="DC88" s="156"/>
      <c r="DD88" s="156"/>
      <c r="DE88" s="156"/>
      <c r="DF88" s="156"/>
      <c r="DG88" s="156"/>
      <c r="DH88" s="156"/>
      <c r="DI88" s="156"/>
      <c r="DJ88" s="156"/>
      <c r="DK88" s="156"/>
      <c r="DL88" s="156"/>
      <c r="DM88" s="156"/>
      <c r="DN88" s="156"/>
      <c r="DO88" s="156"/>
      <c r="DP88" s="156"/>
      <c r="DQ88" s="156"/>
      <c r="DR88" s="190"/>
      <c r="DS88" s="190"/>
      <c r="DT88" s="156"/>
      <c r="DU88" s="156"/>
      <c r="DV88" s="190"/>
      <c r="DW88" s="199"/>
      <c r="DX88" s="156"/>
      <c r="DY88" s="193">
        <v>1.465</v>
      </c>
      <c r="DZ88" s="193">
        <v>5.71</v>
      </c>
      <c r="EA88" s="193">
        <f t="shared" si="16"/>
        <v>4.245</v>
      </c>
      <c r="EB88" s="156"/>
      <c r="EC88" s="156"/>
      <c r="ED88" s="193">
        <v>1.776</v>
      </c>
      <c r="EE88" s="196">
        <v>8.025</v>
      </c>
      <c r="EF88" s="194">
        <f t="shared" si="17"/>
        <v>0.22130841121495326</v>
      </c>
      <c r="EG88" s="203">
        <v>20000</v>
      </c>
      <c r="EH88" s="201" t="s">
        <v>328</v>
      </c>
      <c r="EI88" s="189">
        <v>3</v>
      </c>
      <c r="EJ88" s="193">
        <v>1.52</v>
      </c>
      <c r="EK88" s="190" t="s">
        <v>268</v>
      </c>
      <c r="EL88" s="190" t="s">
        <v>268</v>
      </c>
      <c r="EM88" s="190" t="s">
        <v>268</v>
      </c>
      <c r="EN88" s="190" t="s">
        <v>268</v>
      </c>
      <c r="EO88" s="190" t="s">
        <v>268</v>
      </c>
      <c r="EP88" s="190" t="s">
        <v>268</v>
      </c>
      <c r="EQ88" s="190" t="s">
        <v>268</v>
      </c>
      <c r="ER88" s="190" t="s">
        <v>268</v>
      </c>
      <c r="ES88" s="156"/>
      <c r="ET88" s="189"/>
      <c r="EU88" s="156"/>
      <c r="EV88" s="189"/>
      <c r="EW88" s="156"/>
      <c r="EX88" s="156"/>
      <c r="EY88" s="156"/>
      <c r="EZ88" s="156"/>
      <c r="FA88" s="190">
        <v>1.5</v>
      </c>
      <c r="FB88" s="190">
        <v>1.5</v>
      </c>
      <c r="FC88" s="156"/>
      <c r="FD88" s="156"/>
      <c r="FE88" s="156"/>
      <c r="FF88" s="156"/>
      <c r="FG88" s="156"/>
      <c r="FH88" s="156"/>
      <c r="FI88" s="156"/>
      <c r="FJ88" s="156"/>
      <c r="FK88" s="156"/>
      <c r="FL88" s="156"/>
      <c r="FM88" s="156"/>
      <c r="FN88" s="156"/>
      <c r="FO88" s="156"/>
      <c r="FP88" s="156"/>
      <c r="FQ88" s="156"/>
      <c r="FR88" s="156"/>
      <c r="FS88" s="156"/>
      <c r="FT88" s="156"/>
      <c r="FU88" s="156"/>
      <c r="FV88" s="156"/>
      <c r="FW88" s="156"/>
      <c r="FX88" s="156"/>
      <c r="FY88" s="156"/>
      <c r="FZ88" s="156"/>
      <c r="GA88" s="156"/>
      <c r="GB88" s="156"/>
      <c r="GC88" s="156"/>
      <c r="GD88" s="156" t="s">
        <v>287</v>
      </c>
      <c r="GE88" s="193">
        <v>0</v>
      </c>
      <c r="GF88" s="193">
        <v>13.64</v>
      </c>
      <c r="GG88" s="193">
        <v>13.64</v>
      </c>
      <c r="GH88" s="190" t="s">
        <v>289</v>
      </c>
      <c r="GI88" s="191">
        <v>6</v>
      </c>
      <c r="GJ88" s="190">
        <v>2.5</v>
      </c>
      <c r="GK88" s="190">
        <v>1.5</v>
      </c>
      <c r="GL88" s="190">
        <v>1.5</v>
      </c>
      <c r="GM88" s="156"/>
      <c r="GN88" s="156"/>
      <c r="GO88" s="156"/>
      <c r="GP88" s="156"/>
      <c r="GQ88" s="156"/>
      <c r="GR88" s="156"/>
      <c r="GS88" s="156"/>
      <c r="GT88" s="156"/>
    </row>
    <row r="89" spans="1:202" ht="21.75">
      <c r="A89" s="152"/>
      <c r="B89" s="152"/>
      <c r="C89" s="153"/>
      <c r="D89" s="153"/>
      <c r="E89" s="154"/>
      <c r="F89" s="155"/>
      <c r="G89" s="156"/>
      <c r="H89" s="156"/>
      <c r="I89" s="156"/>
      <c r="J89" s="156"/>
      <c r="K89" s="157"/>
      <c r="L89" s="157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56"/>
      <c r="AK89" s="156"/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  <c r="BH89" s="156"/>
      <c r="BI89" s="156"/>
      <c r="BJ89" s="156"/>
      <c r="BK89" s="156"/>
      <c r="BL89" s="156"/>
      <c r="BM89" s="156"/>
      <c r="BN89" s="156"/>
      <c r="BO89" s="156"/>
      <c r="BP89" s="156"/>
      <c r="BQ89" s="156"/>
      <c r="BR89" s="156"/>
      <c r="BS89" s="156"/>
      <c r="BT89" s="156"/>
      <c r="BU89" s="156"/>
      <c r="BV89" s="156"/>
      <c r="BW89" s="156"/>
      <c r="BX89" s="156"/>
      <c r="BY89" s="156"/>
      <c r="BZ89" s="156"/>
      <c r="CA89" s="156"/>
      <c r="CB89" s="156"/>
      <c r="CC89" s="156"/>
      <c r="CD89" s="156"/>
      <c r="CE89" s="156"/>
      <c r="CF89" s="156"/>
      <c r="CG89" s="156"/>
      <c r="CH89" s="156"/>
      <c r="CI89" s="156"/>
      <c r="CJ89" s="156"/>
      <c r="CK89" s="156"/>
      <c r="CL89" s="156"/>
      <c r="CM89" s="156"/>
      <c r="CN89" s="156"/>
      <c r="CO89" s="156"/>
      <c r="CP89" s="156"/>
      <c r="CQ89" s="156"/>
      <c r="CR89" s="156"/>
      <c r="CS89" s="156"/>
      <c r="CT89" s="156"/>
      <c r="CU89" s="156"/>
      <c r="CV89" s="156"/>
      <c r="CW89" s="156"/>
      <c r="CX89" s="156"/>
      <c r="CY89" s="156"/>
      <c r="CZ89" s="156"/>
      <c r="DA89" s="156"/>
      <c r="DB89" s="156"/>
      <c r="DC89" s="156"/>
      <c r="DD89" s="156"/>
      <c r="DE89" s="156"/>
      <c r="DF89" s="156"/>
      <c r="DG89" s="156"/>
      <c r="DH89" s="156"/>
      <c r="DI89" s="156"/>
      <c r="DJ89" s="156"/>
      <c r="DK89" s="156"/>
      <c r="DL89" s="156"/>
      <c r="DM89" s="156"/>
      <c r="DN89" s="156"/>
      <c r="DO89" s="156"/>
      <c r="DP89" s="156"/>
      <c r="DQ89" s="156"/>
      <c r="DR89" s="190"/>
      <c r="DS89" s="190"/>
      <c r="DT89" s="156"/>
      <c r="DU89" s="156"/>
      <c r="DV89" s="156"/>
      <c r="DW89" s="199"/>
      <c r="DX89" s="156"/>
      <c r="DY89" s="193">
        <v>5.71</v>
      </c>
      <c r="DZ89" s="193">
        <v>8.1</v>
      </c>
      <c r="EA89" s="193">
        <f t="shared" si="16"/>
        <v>2.3899999999999997</v>
      </c>
      <c r="EB89" s="156"/>
      <c r="EC89" s="156"/>
      <c r="ED89" s="193">
        <v>1.051</v>
      </c>
      <c r="EE89" s="194">
        <v>5.34</v>
      </c>
      <c r="EF89" s="194">
        <f t="shared" si="17"/>
        <v>0.19681647940074906</v>
      </c>
      <c r="EG89" s="203">
        <v>20000</v>
      </c>
      <c r="EH89" s="201" t="s">
        <v>328</v>
      </c>
      <c r="EI89" s="189">
        <v>1.5</v>
      </c>
      <c r="EJ89" s="189">
        <v>1.415</v>
      </c>
      <c r="EK89" s="190" t="s">
        <v>268</v>
      </c>
      <c r="EL89" s="190" t="s">
        <v>268</v>
      </c>
      <c r="EM89" s="190" t="s">
        <v>268</v>
      </c>
      <c r="EN89" s="190" t="s">
        <v>268</v>
      </c>
      <c r="EO89" s="190" t="s">
        <v>268</v>
      </c>
      <c r="EP89" s="190" t="s">
        <v>268</v>
      </c>
      <c r="EQ89" s="190" t="s">
        <v>268</v>
      </c>
      <c r="ER89" s="190" t="s">
        <v>268</v>
      </c>
      <c r="ES89" s="156"/>
      <c r="ET89" s="189"/>
      <c r="EU89" s="156"/>
      <c r="EV89" s="189"/>
      <c r="EW89" s="156"/>
      <c r="EX89" s="156"/>
      <c r="EY89" s="156"/>
      <c r="EZ89" s="156"/>
      <c r="FA89" s="190">
        <v>1.5</v>
      </c>
      <c r="FB89" s="190">
        <v>1.5</v>
      </c>
      <c r="FC89" s="156"/>
      <c r="FD89" s="156"/>
      <c r="FE89" s="156"/>
      <c r="FF89" s="156"/>
      <c r="FG89" s="156"/>
      <c r="FH89" s="156"/>
      <c r="FI89" s="156"/>
      <c r="FJ89" s="156"/>
      <c r="FK89" s="156"/>
      <c r="FL89" s="156"/>
      <c r="FM89" s="156"/>
      <c r="FN89" s="156"/>
      <c r="FO89" s="156"/>
      <c r="FP89" s="156"/>
      <c r="FQ89" s="156"/>
      <c r="FR89" s="156"/>
      <c r="FS89" s="156"/>
      <c r="FT89" s="156"/>
      <c r="FU89" s="156"/>
      <c r="FV89" s="156"/>
      <c r="FW89" s="156"/>
      <c r="FX89" s="156"/>
      <c r="FY89" s="156"/>
      <c r="FZ89" s="156"/>
      <c r="GA89" s="156"/>
      <c r="GB89" s="156"/>
      <c r="GC89" s="156"/>
      <c r="GD89" s="156" t="s">
        <v>288</v>
      </c>
      <c r="GE89" s="156"/>
      <c r="GF89" s="156">
        <v>2.365</v>
      </c>
      <c r="GG89" s="156"/>
      <c r="GH89" s="156"/>
      <c r="GI89" s="156"/>
      <c r="GJ89" s="156"/>
      <c r="GK89" s="156"/>
      <c r="GL89" s="156"/>
      <c r="GM89" s="190">
        <v>1</v>
      </c>
      <c r="GN89" s="189">
        <v>0.8</v>
      </c>
      <c r="GO89" s="156">
        <v>10</v>
      </c>
      <c r="GP89" s="156"/>
      <c r="GQ89" s="156"/>
      <c r="GR89" s="156"/>
      <c r="GS89" s="156"/>
      <c r="GT89" s="156"/>
    </row>
    <row r="90" spans="1:202" ht="21.75">
      <c r="A90" s="152"/>
      <c r="B90" s="152"/>
      <c r="C90" s="153"/>
      <c r="D90" s="153"/>
      <c r="E90" s="154"/>
      <c r="F90" s="155"/>
      <c r="G90" s="156"/>
      <c r="H90" s="156"/>
      <c r="I90" s="156"/>
      <c r="J90" s="156"/>
      <c r="K90" s="157"/>
      <c r="L90" s="157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  <c r="BJ90" s="156"/>
      <c r="BK90" s="156"/>
      <c r="BL90" s="156"/>
      <c r="BM90" s="156"/>
      <c r="BN90" s="156"/>
      <c r="BO90" s="156"/>
      <c r="BP90" s="156"/>
      <c r="BQ90" s="156"/>
      <c r="BR90" s="156"/>
      <c r="BS90" s="156"/>
      <c r="BT90" s="156"/>
      <c r="BU90" s="156"/>
      <c r="BV90" s="156"/>
      <c r="BW90" s="156"/>
      <c r="BX90" s="156"/>
      <c r="BY90" s="156"/>
      <c r="BZ90" s="156"/>
      <c r="CA90" s="156"/>
      <c r="CB90" s="156"/>
      <c r="CC90" s="156"/>
      <c r="CD90" s="156"/>
      <c r="CE90" s="156"/>
      <c r="CF90" s="156"/>
      <c r="CG90" s="156"/>
      <c r="CH90" s="156"/>
      <c r="CI90" s="156"/>
      <c r="CJ90" s="156"/>
      <c r="CK90" s="156"/>
      <c r="CL90" s="156"/>
      <c r="CM90" s="156"/>
      <c r="CN90" s="156"/>
      <c r="CO90" s="156"/>
      <c r="CP90" s="156"/>
      <c r="CQ90" s="156"/>
      <c r="CR90" s="156"/>
      <c r="CS90" s="156"/>
      <c r="CT90" s="156"/>
      <c r="CU90" s="156"/>
      <c r="CV90" s="156"/>
      <c r="CW90" s="156"/>
      <c r="CX90" s="156"/>
      <c r="CY90" s="156"/>
      <c r="CZ90" s="156"/>
      <c r="DA90" s="156"/>
      <c r="DB90" s="156"/>
      <c r="DC90" s="156"/>
      <c r="DD90" s="156"/>
      <c r="DE90" s="156"/>
      <c r="DF90" s="156"/>
      <c r="DG90" s="156"/>
      <c r="DH90" s="156"/>
      <c r="DI90" s="156"/>
      <c r="DJ90" s="156"/>
      <c r="DK90" s="156"/>
      <c r="DL90" s="156"/>
      <c r="DM90" s="156"/>
      <c r="DN90" s="156"/>
      <c r="DO90" s="156"/>
      <c r="DP90" s="156"/>
      <c r="DQ90" s="156"/>
      <c r="DR90" s="190"/>
      <c r="DS90" s="190"/>
      <c r="DT90" s="156"/>
      <c r="DU90" s="156"/>
      <c r="DV90" s="156" t="s">
        <v>313</v>
      </c>
      <c r="DW90" s="190" t="s">
        <v>17</v>
      </c>
      <c r="DX90" s="190" t="s">
        <v>312</v>
      </c>
      <c r="DY90" s="193">
        <v>0</v>
      </c>
      <c r="DZ90" s="193">
        <v>2.38</v>
      </c>
      <c r="EA90" s="193">
        <f t="shared" si="16"/>
        <v>2.38</v>
      </c>
      <c r="EB90" s="190" t="s">
        <v>268</v>
      </c>
      <c r="EC90" s="190" t="s">
        <v>268</v>
      </c>
      <c r="ED90" s="193">
        <v>2.2</v>
      </c>
      <c r="EE90" s="196">
        <v>6.972</v>
      </c>
      <c r="EF90" s="194">
        <f t="shared" si="17"/>
        <v>0.3155479059093517</v>
      </c>
      <c r="EG90" s="190"/>
      <c r="EH90" s="201" t="s">
        <v>328</v>
      </c>
      <c r="EI90" s="189">
        <v>2</v>
      </c>
      <c r="EJ90" s="193">
        <v>1.59</v>
      </c>
      <c r="EK90" s="190" t="s">
        <v>268</v>
      </c>
      <c r="EL90" s="190" t="s">
        <v>268</v>
      </c>
      <c r="EM90" s="190" t="s">
        <v>268</v>
      </c>
      <c r="EN90" s="190" t="s">
        <v>268</v>
      </c>
      <c r="EO90" s="190" t="s">
        <v>268</v>
      </c>
      <c r="EP90" s="190" t="s">
        <v>268</v>
      </c>
      <c r="EQ90" s="190" t="s">
        <v>268</v>
      </c>
      <c r="ER90" s="190" t="s">
        <v>268</v>
      </c>
      <c r="ES90" s="156"/>
      <c r="ET90" s="156"/>
      <c r="EU90" s="156"/>
      <c r="EV90" s="156"/>
      <c r="EW90" s="156"/>
      <c r="EX90" s="156"/>
      <c r="EY90" s="156"/>
      <c r="EZ90" s="156"/>
      <c r="FA90" s="190">
        <v>1.5</v>
      </c>
      <c r="FB90" s="190">
        <v>1.5</v>
      </c>
      <c r="FC90" s="190" t="s">
        <v>268</v>
      </c>
      <c r="FD90" s="190" t="s">
        <v>268</v>
      </c>
      <c r="FE90" s="190">
        <v>7</v>
      </c>
      <c r="FF90" s="190" t="s">
        <v>268</v>
      </c>
      <c r="FG90" s="190" t="s">
        <v>268</v>
      </c>
      <c r="FH90" s="190" t="s">
        <v>268</v>
      </c>
      <c r="FI90" s="190" t="s">
        <v>268</v>
      </c>
      <c r="FJ90" s="190" t="s">
        <v>268</v>
      </c>
      <c r="FK90" s="190" t="s">
        <v>268</v>
      </c>
      <c r="FL90" s="190" t="s">
        <v>268</v>
      </c>
      <c r="FM90" s="190" t="s">
        <v>268</v>
      </c>
      <c r="FN90" s="190" t="s">
        <v>268</v>
      </c>
      <c r="FO90" s="190" t="s">
        <v>268</v>
      </c>
      <c r="FP90" s="190" t="s">
        <v>268</v>
      </c>
      <c r="FQ90" s="190" t="s">
        <v>268</v>
      </c>
      <c r="FR90" s="190" t="s">
        <v>268</v>
      </c>
      <c r="FS90" s="190" t="s">
        <v>268</v>
      </c>
      <c r="FT90" s="190" t="s">
        <v>268</v>
      </c>
      <c r="FU90" s="156"/>
      <c r="FV90" s="156"/>
      <c r="FW90" s="156"/>
      <c r="FX90" s="156"/>
      <c r="FY90" s="156"/>
      <c r="FZ90" s="156"/>
      <c r="GA90" s="156"/>
      <c r="GB90" s="156"/>
      <c r="GC90" s="156"/>
      <c r="GD90" s="156"/>
      <c r="GE90" s="156"/>
      <c r="GF90" s="193">
        <v>2.7</v>
      </c>
      <c r="GG90" s="156"/>
      <c r="GH90" s="156"/>
      <c r="GI90" s="156"/>
      <c r="GJ90" s="156"/>
      <c r="GK90" s="156"/>
      <c r="GL90" s="156"/>
      <c r="GM90" s="190">
        <v>1</v>
      </c>
      <c r="GN90" s="189">
        <v>0.6</v>
      </c>
      <c r="GO90" s="156">
        <v>10</v>
      </c>
      <c r="GP90" s="156"/>
      <c r="GQ90" s="156"/>
      <c r="GR90" s="156"/>
      <c r="GS90" s="156"/>
      <c r="GT90" s="156"/>
    </row>
    <row r="91" spans="1:202" ht="21.75">
      <c r="A91" s="152"/>
      <c r="B91" s="152"/>
      <c r="C91" s="153"/>
      <c r="D91" s="153"/>
      <c r="E91" s="154"/>
      <c r="F91" s="155"/>
      <c r="G91" s="156"/>
      <c r="H91" s="156"/>
      <c r="I91" s="156"/>
      <c r="J91" s="156"/>
      <c r="K91" s="157"/>
      <c r="L91" s="157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156"/>
      <c r="AL91" s="156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I91" s="156"/>
      <c r="BJ91" s="156"/>
      <c r="BK91" s="156"/>
      <c r="BL91" s="156"/>
      <c r="BM91" s="156"/>
      <c r="BN91" s="156"/>
      <c r="BO91" s="156"/>
      <c r="BP91" s="156"/>
      <c r="BQ91" s="156"/>
      <c r="BR91" s="156"/>
      <c r="BS91" s="156"/>
      <c r="BT91" s="156"/>
      <c r="BU91" s="156"/>
      <c r="BV91" s="156"/>
      <c r="BW91" s="156"/>
      <c r="BX91" s="156"/>
      <c r="BY91" s="156"/>
      <c r="BZ91" s="156"/>
      <c r="CA91" s="156"/>
      <c r="CB91" s="156"/>
      <c r="CC91" s="156"/>
      <c r="CD91" s="156"/>
      <c r="CE91" s="156"/>
      <c r="CF91" s="156"/>
      <c r="CG91" s="156"/>
      <c r="CH91" s="156"/>
      <c r="CI91" s="156"/>
      <c r="CJ91" s="156"/>
      <c r="CK91" s="156"/>
      <c r="CL91" s="156"/>
      <c r="CM91" s="156"/>
      <c r="CN91" s="156"/>
      <c r="CO91" s="156"/>
      <c r="CP91" s="156"/>
      <c r="CQ91" s="156"/>
      <c r="CR91" s="156"/>
      <c r="CS91" s="156"/>
      <c r="CT91" s="156"/>
      <c r="CU91" s="156"/>
      <c r="CV91" s="156"/>
      <c r="CW91" s="156"/>
      <c r="CX91" s="156"/>
      <c r="CY91" s="156"/>
      <c r="CZ91" s="156"/>
      <c r="DA91" s="156"/>
      <c r="DB91" s="156"/>
      <c r="DC91" s="156"/>
      <c r="DD91" s="156"/>
      <c r="DE91" s="156"/>
      <c r="DF91" s="156"/>
      <c r="DG91" s="156"/>
      <c r="DH91" s="156"/>
      <c r="DI91" s="156"/>
      <c r="DJ91" s="156"/>
      <c r="DK91" s="156"/>
      <c r="DL91" s="156"/>
      <c r="DM91" s="156"/>
      <c r="DN91" s="156"/>
      <c r="DO91" s="156"/>
      <c r="DP91" s="156"/>
      <c r="DQ91" s="156"/>
      <c r="DR91" s="190"/>
      <c r="DS91" s="190"/>
      <c r="DT91" s="156"/>
      <c r="DU91" s="156"/>
      <c r="DV91" s="156"/>
      <c r="DW91" s="156"/>
      <c r="DX91" s="156"/>
      <c r="DY91" s="193">
        <v>2.38</v>
      </c>
      <c r="DZ91" s="156">
        <v>4.874</v>
      </c>
      <c r="EA91" s="156">
        <f t="shared" si="16"/>
        <v>2.4939999999999998</v>
      </c>
      <c r="EB91" s="156"/>
      <c r="EC91" s="156"/>
      <c r="ED91" s="193">
        <v>1.83</v>
      </c>
      <c r="EE91" s="196">
        <v>6.117</v>
      </c>
      <c r="EF91" s="194">
        <f t="shared" si="17"/>
        <v>0.29916625796959295</v>
      </c>
      <c r="EG91" s="190"/>
      <c r="EH91" s="201" t="s">
        <v>328</v>
      </c>
      <c r="EI91" s="189">
        <v>2</v>
      </c>
      <c r="EJ91" s="193">
        <v>1.46</v>
      </c>
      <c r="EK91" s="190" t="s">
        <v>268</v>
      </c>
      <c r="EL91" s="190" t="s">
        <v>268</v>
      </c>
      <c r="EM91" s="190" t="s">
        <v>268</v>
      </c>
      <c r="EN91" s="190" t="s">
        <v>268</v>
      </c>
      <c r="EO91" s="190" t="s">
        <v>268</v>
      </c>
      <c r="EP91" s="190" t="s">
        <v>268</v>
      </c>
      <c r="EQ91" s="190" t="s">
        <v>268</v>
      </c>
      <c r="ER91" s="190" t="s">
        <v>268</v>
      </c>
      <c r="ES91" s="156"/>
      <c r="ET91" s="156"/>
      <c r="EU91" s="156"/>
      <c r="EV91" s="156"/>
      <c r="EW91" s="156"/>
      <c r="EX91" s="156"/>
      <c r="EY91" s="156"/>
      <c r="EZ91" s="156"/>
      <c r="FA91" s="190">
        <v>1.5</v>
      </c>
      <c r="FB91" s="190">
        <v>1.5</v>
      </c>
      <c r="FC91" s="156"/>
      <c r="FD91" s="156"/>
      <c r="FE91" s="156"/>
      <c r="FF91" s="156"/>
      <c r="FG91" s="156"/>
      <c r="FH91" s="156"/>
      <c r="FI91" s="156"/>
      <c r="FJ91" s="156"/>
      <c r="FK91" s="156"/>
      <c r="FL91" s="156"/>
      <c r="FM91" s="156"/>
      <c r="FN91" s="156"/>
      <c r="FO91" s="156"/>
      <c r="FP91" s="156"/>
      <c r="FQ91" s="156"/>
      <c r="FR91" s="156"/>
      <c r="FS91" s="156"/>
      <c r="FT91" s="156"/>
      <c r="FU91" s="156"/>
      <c r="FV91" s="156"/>
      <c r="FW91" s="156"/>
      <c r="FX91" s="156"/>
      <c r="FY91" s="156"/>
      <c r="FZ91" s="156"/>
      <c r="GA91" s="156"/>
      <c r="GB91" s="156"/>
      <c r="GC91" s="156"/>
      <c r="GD91" s="156"/>
      <c r="GE91" s="156"/>
      <c r="GF91" s="193">
        <v>4</v>
      </c>
      <c r="GG91" s="156"/>
      <c r="GH91" s="156"/>
      <c r="GI91" s="156"/>
      <c r="GJ91" s="156"/>
      <c r="GK91" s="156"/>
      <c r="GL91" s="156"/>
      <c r="GM91" s="190">
        <v>1</v>
      </c>
      <c r="GN91" s="189">
        <v>0.8</v>
      </c>
      <c r="GO91" s="156">
        <v>10</v>
      </c>
      <c r="GP91" s="156"/>
      <c r="GQ91" s="156"/>
      <c r="GR91" s="156"/>
      <c r="GS91" s="156"/>
      <c r="GT91" s="156"/>
    </row>
    <row r="92" spans="1:202" ht="21.75">
      <c r="A92" s="152"/>
      <c r="B92" s="152"/>
      <c r="C92" s="153"/>
      <c r="D92" s="153"/>
      <c r="E92" s="154"/>
      <c r="F92" s="155"/>
      <c r="G92" s="156"/>
      <c r="H92" s="156"/>
      <c r="I92" s="156"/>
      <c r="J92" s="156"/>
      <c r="K92" s="157"/>
      <c r="L92" s="157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6"/>
      <c r="BH92" s="156"/>
      <c r="BI92" s="156"/>
      <c r="BJ92" s="156"/>
      <c r="BK92" s="156"/>
      <c r="BL92" s="156"/>
      <c r="BM92" s="156"/>
      <c r="BN92" s="156"/>
      <c r="BO92" s="156"/>
      <c r="BP92" s="156"/>
      <c r="BQ92" s="156"/>
      <c r="BR92" s="156"/>
      <c r="BS92" s="156"/>
      <c r="BT92" s="156"/>
      <c r="BU92" s="156"/>
      <c r="BV92" s="156"/>
      <c r="BW92" s="156"/>
      <c r="BX92" s="156"/>
      <c r="BY92" s="156"/>
      <c r="BZ92" s="156"/>
      <c r="CA92" s="156"/>
      <c r="CB92" s="156"/>
      <c r="CC92" s="156"/>
      <c r="CD92" s="156"/>
      <c r="CE92" s="156"/>
      <c r="CF92" s="156"/>
      <c r="CG92" s="156"/>
      <c r="CH92" s="156"/>
      <c r="CI92" s="156"/>
      <c r="CJ92" s="156"/>
      <c r="CK92" s="156"/>
      <c r="CL92" s="156"/>
      <c r="CM92" s="156"/>
      <c r="CN92" s="156"/>
      <c r="CO92" s="156"/>
      <c r="CP92" s="156"/>
      <c r="CQ92" s="156"/>
      <c r="CR92" s="156"/>
      <c r="CS92" s="156"/>
      <c r="CT92" s="156"/>
      <c r="CU92" s="156"/>
      <c r="CV92" s="156"/>
      <c r="CW92" s="156"/>
      <c r="CX92" s="156"/>
      <c r="CY92" s="156"/>
      <c r="CZ92" s="156"/>
      <c r="DA92" s="156"/>
      <c r="DB92" s="156"/>
      <c r="DC92" s="156"/>
      <c r="DD92" s="156"/>
      <c r="DE92" s="156"/>
      <c r="DF92" s="156"/>
      <c r="DG92" s="156"/>
      <c r="DH92" s="156"/>
      <c r="DI92" s="156"/>
      <c r="DJ92" s="156"/>
      <c r="DK92" s="156"/>
      <c r="DL92" s="156"/>
      <c r="DM92" s="156"/>
      <c r="DN92" s="156"/>
      <c r="DO92" s="156"/>
      <c r="DP92" s="156"/>
      <c r="DQ92" s="156"/>
      <c r="DR92" s="190"/>
      <c r="DS92" s="190"/>
      <c r="DT92" s="156"/>
      <c r="DU92" s="156"/>
      <c r="DV92" s="156"/>
      <c r="DW92" s="156"/>
      <c r="DX92" s="156"/>
      <c r="DY92" s="156">
        <v>4.874</v>
      </c>
      <c r="DZ92" s="193">
        <v>8.38</v>
      </c>
      <c r="EA92" s="193">
        <f t="shared" si="16"/>
        <v>3.506000000000001</v>
      </c>
      <c r="EB92" s="156"/>
      <c r="EC92" s="156"/>
      <c r="ED92" s="156">
        <v>1.432</v>
      </c>
      <c r="EE92" s="196">
        <v>5.141</v>
      </c>
      <c r="EF92" s="194">
        <f t="shared" si="17"/>
        <v>0.2785450301497763</v>
      </c>
      <c r="EG92" s="190"/>
      <c r="EH92" s="201" t="s">
        <v>328</v>
      </c>
      <c r="EI92" s="189">
        <v>2</v>
      </c>
      <c r="EJ92" s="193">
        <v>1.301</v>
      </c>
      <c r="EK92" s="190" t="s">
        <v>268</v>
      </c>
      <c r="EL92" s="190" t="s">
        <v>268</v>
      </c>
      <c r="EM92" s="190" t="s">
        <v>268</v>
      </c>
      <c r="EN92" s="190" t="s">
        <v>268</v>
      </c>
      <c r="EO92" s="190" t="s">
        <v>268</v>
      </c>
      <c r="EP92" s="190" t="s">
        <v>268</v>
      </c>
      <c r="EQ92" s="190" t="s">
        <v>268</v>
      </c>
      <c r="ER92" s="190" t="s">
        <v>268</v>
      </c>
      <c r="ES92" s="156"/>
      <c r="ET92" s="189"/>
      <c r="EU92" s="156"/>
      <c r="EV92" s="189"/>
      <c r="EW92" s="156"/>
      <c r="EX92" s="156"/>
      <c r="EY92" s="156"/>
      <c r="EZ92" s="156"/>
      <c r="FA92" s="190">
        <v>1.5</v>
      </c>
      <c r="FB92" s="190">
        <v>1.5</v>
      </c>
      <c r="FC92" s="156"/>
      <c r="FD92" s="156"/>
      <c r="FE92" s="156"/>
      <c r="FF92" s="156"/>
      <c r="FG92" s="156"/>
      <c r="FH92" s="156"/>
      <c r="FI92" s="156"/>
      <c r="FJ92" s="156"/>
      <c r="FK92" s="156"/>
      <c r="FL92" s="156"/>
      <c r="FM92" s="156"/>
      <c r="FN92" s="156"/>
      <c r="FO92" s="156"/>
      <c r="FP92" s="156"/>
      <c r="FQ92" s="156"/>
      <c r="FR92" s="156"/>
      <c r="FS92" s="156"/>
      <c r="FT92" s="156"/>
      <c r="FU92" s="156"/>
      <c r="FV92" s="156"/>
      <c r="FW92" s="156"/>
      <c r="FX92" s="156"/>
      <c r="FY92" s="156"/>
      <c r="FZ92" s="156"/>
      <c r="GA92" s="156"/>
      <c r="GB92" s="156"/>
      <c r="GC92" s="156"/>
      <c r="GD92" s="156"/>
      <c r="GE92" s="156"/>
      <c r="GF92" s="156">
        <v>5.126</v>
      </c>
      <c r="GG92" s="156"/>
      <c r="GH92" s="156"/>
      <c r="GI92" s="156"/>
      <c r="GJ92" s="156"/>
      <c r="GK92" s="156"/>
      <c r="GL92" s="156"/>
      <c r="GM92" s="190">
        <v>1</v>
      </c>
      <c r="GN92" s="189">
        <v>0.6</v>
      </c>
      <c r="GO92" s="156">
        <v>10</v>
      </c>
      <c r="GP92" s="156"/>
      <c r="GQ92" s="156"/>
      <c r="GR92" s="156"/>
      <c r="GS92" s="156"/>
      <c r="GT92" s="156"/>
    </row>
    <row r="93" spans="1:202" ht="21.75">
      <c r="A93" s="152"/>
      <c r="B93" s="152"/>
      <c r="C93" s="153"/>
      <c r="D93" s="153"/>
      <c r="E93" s="154"/>
      <c r="F93" s="155"/>
      <c r="G93" s="156"/>
      <c r="H93" s="156"/>
      <c r="I93" s="156"/>
      <c r="J93" s="156"/>
      <c r="K93" s="157"/>
      <c r="L93" s="157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  <c r="BI93" s="156"/>
      <c r="BJ93" s="156"/>
      <c r="BK93" s="156"/>
      <c r="BL93" s="156"/>
      <c r="BM93" s="156"/>
      <c r="BN93" s="156"/>
      <c r="BO93" s="156"/>
      <c r="BP93" s="156"/>
      <c r="BQ93" s="156"/>
      <c r="BR93" s="156"/>
      <c r="BS93" s="156"/>
      <c r="BT93" s="156"/>
      <c r="BU93" s="156"/>
      <c r="BV93" s="156"/>
      <c r="BW93" s="156"/>
      <c r="BX93" s="156"/>
      <c r="BY93" s="156"/>
      <c r="BZ93" s="156"/>
      <c r="CA93" s="156"/>
      <c r="CB93" s="156"/>
      <c r="CC93" s="156"/>
      <c r="CD93" s="156"/>
      <c r="CE93" s="156"/>
      <c r="CF93" s="156"/>
      <c r="CG93" s="156"/>
      <c r="CH93" s="156"/>
      <c r="CI93" s="156"/>
      <c r="CJ93" s="156"/>
      <c r="CK93" s="156"/>
      <c r="CL93" s="156"/>
      <c r="CM93" s="156"/>
      <c r="CN93" s="156"/>
      <c r="CO93" s="156"/>
      <c r="CP93" s="156"/>
      <c r="CQ93" s="156"/>
      <c r="CR93" s="156"/>
      <c r="CS93" s="156"/>
      <c r="CT93" s="156"/>
      <c r="CU93" s="156"/>
      <c r="CV93" s="156"/>
      <c r="CW93" s="156"/>
      <c r="CX93" s="156"/>
      <c r="CY93" s="156"/>
      <c r="CZ93" s="156"/>
      <c r="DA93" s="156"/>
      <c r="DB93" s="156"/>
      <c r="DC93" s="156"/>
      <c r="DD93" s="156"/>
      <c r="DE93" s="156"/>
      <c r="DF93" s="156"/>
      <c r="DG93" s="156"/>
      <c r="DH93" s="156"/>
      <c r="DI93" s="156"/>
      <c r="DJ93" s="156"/>
      <c r="DK93" s="156"/>
      <c r="DL93" s="156"/>
      <c r="DM93" s="156"/>
      <c r="DN93" s="156"/>
      <c r="DO93" s="156"/>
      <c r="DP93" s="156"/>
      <c r="DQ93" s="156"/>
      <c r="DR93" s="190"/>
      <c r="DS93" s="190"/>
      <c r="DT93" s="156"/>
      <c r="DU93" s="156"/>
      <c r="DV93" s="156"/>
      <c r="DW93" s="156"/>
      <c r="DX93" s="156"/>
      <c r="DY93" s="193">
        <v>8.39</v>
      </c>
      <c r="DZ93" s="156">
        <v>9.179</v>
      </c>
      <c r="EA93" s="193">
        <f t="shared" si="16"/>
        <v>0.7889999999999997</v>
      </c>
      <c r="EB93" s="156"/>
      <c r="EC93" s="156"/>
      <c r="ED93" s="156">
        <v>0.801</v>
      </c>
      <c r="EE93" s="196">
        <v>3.298</v>
      </c>
      <c r="EF93" s="194">
        <f t="shared" si="17"/>
        <v>0.24287446937537902</v>
      </c>
      <c r="EG93" s="190"/>
      <c r="EH93" s="201" t="s">
        <v>328</v>
      </c>
      <c r="EI93" s="189">
        <v>1.5</v>
      </c>
      <c r="EJ93" s="156">
        <v>1.065</v>
      </c>
      <c r="EK93" s="190" t="s">
        <v>268</v>
      </c>
      <c r="EL93" s="190" t="s">
        <v>268</v>
      </c>
      <c r="EM93" s="190" t="s">
        <v>268</v>
      </c>
      <c r="EN93" s="190" t="s">
        <v>268</v>
      </c>
      <c r="EO93" s="190" t="s">
        <v>268</v>
      </c>
      <c r="EP93" s="190" t="s">
        <v>268</v>
      </c>
      <c r="EQ93" s="190" t="s">
        <v>268</v>
      </c>
      <c r="ER93" s="190" t="s">
        <v>268</v>
      </c>
      <c r="ES93" s="156"/>
      <c r="ET93" s="189"/>
      <c r="EU93" s="156"/>
      <c r="EV93" s="189"/>
      <c r="EW93" s="156"/>
      <c r="EX93" s="156"/>
      <c r="EY93" s="156"/>
      <c r="EZ93" s="156"/>
      <c r="FA93" s="190">
        <v>1.5</v>
      </c>
      <c r="FB93" s="190">
        <v>1.5</v>
      </c>
      <c r="FC93" s="156"/>
      <c r="FD93" s="156"/>
      <c r="FE93" s="156"/>
      <c r="FF93" s="156"/>
      <c r="FG93" s="156"/>
      <c r="FH93" s="156"/>
      <c r="FI93" s="156"/>
      <c r="FJ93" s="156"/>
      <c r="FK93" s="156"/>
      <c r="FL93" s="156"/>
      <c r="FM93" s="156"/>
      <c r="FN93" s="156"/>
      <c r="FO93" s="156"/>
      <c r="FP93" s="156"/>
      <c r="FQ93" s="156"/>
      <c r="FR93" s="156"/>
      <c r="FS93" s="156"/>
      <c r="FT93" s="156"/>
      <c r="FU93" s="156"/>
      <c r="FV93" s="156"/>
      <c r="FW93" s="156"/>
      <c r="FX93" s="156"/>
      <c r="FY93" s="156"/>
      <c r="FZ93" s="156"/>
      <c r="GA93" s="156"/>
      <c r="GB93" s="156"/>
      <c r="GC93" s="156"/>
      <c r="GD93" s="156"/>
      <c r="GE93" s="156"/>
      <c r="GF93" s="156">
        <v>6.645</v>
      </c>
      <c r="GG93" s="156"/>
      <c r="GH93" s="156"/>
      <c r="GI93" s="156"/>
      <c r="GJ93" s="156"/>
      <c r="GK93" s="156"/>
      <c r="GL93" s="156"/>
      <c r="GM93" s="190">
        <v>1</v>
      </c>
      <c r="GN93" s="189">
        <v>0.6</v>
      </c>
      <c r="GO93" s="156">
        <v>10</v>
      </c>
      <c r="GP93" s="156"/>
      <c r="GQ93" s="156"/>
      <c r="GR93" s="156"/>
      <c r="GS93" s="156"/>
      <c r="GT93" s="156"/>
    </row>
    <row r="94" spans="1:202" ht="21.75">
      <c r="A94" s="152"/>
      <c r="B94" s="152"/>
      <c r="C94" s="153"/>
      <c r="D94" s="153"/>
      <c r="E94" s="154"/>
      <c r="F94" s="155"/>
      <c r="G94" s="156"/>
      <c r="H94" s="156"/>
      <c r="I94" s="156"/>
      <c r="J94" s="156"/>
      <c r="K94" s="157"/>
      <c r="L94" s="157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156"/>
      <c r="BL94" s="156"/>
      <c r="BM94" s="156"/>
      <c r="BN94" s="156"/>
      <c r="BO94" s="156"/>
      <c r="BP94" s="156"/>
      <c r="BQ94" s="156"/>
      <c r="BR94" s="156"/>
      <c r="BS94" s="156"/>
      <c r="BT94" s="156"/>
      <c r="BU94" s="156"/>
      <c r="BV94" s="156"/>
      <c r="BW94" s="156"/>
      <c r="BX94" s="156"/>
      <c r="BY94" s="156"/>
      <c r="BZ94" s="156"/>
      <c r="CA94" s="156"/>
      <c r="CB94" s="156"/>
      <c r="CC94" s="156"/>
      <c r="CD94" s="156"/>
      <c r="CE94" s="156"/>
      <c r="CF94" s="156"/>
      <c r="CG94" s="156"/>
      <c r="CH94" s="156"/>
      <c r="CI94" s="156"/>
      <c r="CJ94" s="156"/>
      <c r="CK94" s="156"/>
      <c r="CL94" s="156"/>
      <c r="CM94" s="156"/>
      <c r="CN94" s="156"/>
      <c r="CO94" s="156"/>
      <c r="CP94" s="156"/>
      <c r="CQ94" s="156"/>
      <c r="CR94" s="156"/>
      <c r="CS94" s="156"/>
      <c r="CT94" s="156"/>
      <c r="CU94" s="156"/>
      <c r="CV94" s="156"/>
      <c r="CW94" s="156"/>
      <c r="CX94" s="156"/>
      <c r="CY94" s="156"/>
      <c r="CZ94" s="156"/>
      <c r="DA94" s="156"/>
      <c r="DB94" s="156"/>
      <c r="DC94" s="156"/>
      <c r="DD94" s="156"/>
      <c r="DE94" s="156"/>
      <c r="DF94" s="156"/>
      <c r="DG94" s="156"/>
      <c r="DH94" s="156"/>
      <c r="DI94" s="156"/>
      <c r="DJ94" s="156"/>
      <c r="DK94" s="156"/>
      <c r="DL94" s="156"/>
      <c r="DM94" s="156"/>
      <c r="DN94" s="156"/>
      <c r="DO94" s="156"/>
      <c r="DP94" s="156"/>
      <c r="DQ94" s="156"/>
      <c r="DR94" s="190"/>
      <c r="DS94" s="190"/>
      <c r="DT94" s="156"/>
      <c r="DU94" s="156"/>
      <c r="DV94" s="156" t="s">
        <v>318</v>
      </c>
      <c r="DW94" s="190" t="s">
        <v>17</v>
      </c>
      <c r="DX94" s="190" t="s">
        <v>312</v>
      </c>
      <c r="DY94" s="193">
        <v>0</v>
      </c>
      <c r="DZ94" s="193">
        <v>0.976</v>
      </c>
      <c r="EA94" s="156">
        <v>0.976</v>
      </c>
      <c r="EB94" s="190" t="s">
        <v>268</v>
      </c>
      <c r="EC94" s="190" t="s">
        <v>268</v>
      </c>
      <c r="ED94" s="156">
        <v>2.824</v>
      </c>
      <c r="EE94" s="196">
        <v>8.524</v>
      </c>
      <c r="EF94" s="194">
        <f t="shared" si="17"/>
        <v>0.331299859221023</v>
      </c>
      <c r="EG94" s="190"/>
      <c r="EH94" s="201" t="s">
        <v>328</v>
      </c>
      <c r="EI94" s="189">
        <v>2.5</v>
      </c>
      <c r="EJ94" s="156">
        <v>1.692</v>
      </c>
      <c r="EK94" s="190" t="s">
        <v>268</v>
      </c>
      <c r="EL94" s="190" t="s">
        <v>268</v>
      </c>
      <c r="EM94" s="190" t="s">
        <v>268</v>
      </c>
      <c r="EN94" s="190" t="s">
        <v>268</v>
      </c>
      <c r="EO94" s="190" t="s">
        <v>268</v>
      </c>
      <c r="EP94" s="190" t="s">
        <v>268</v>
      </c>
      <c r="EQ94" s="190" t="s">
        <v>268</v>
      </c>
      <c r="ER94" s="190" t="s">
        <v>268</v>
      </c>
      <c r="ES94" s="156"/>
      <c r="ET94" s="156"/>
      <c r="EU94" s="156"/>
      <c r="EV94" s="156"/>
      <c r="EW94" s="156"/>
      <c r="EX94" s="156"/>
      <c r="EY94" s="156"/>
      <c r="EZ94" s="156"/>
      <c r="FA94" s="190">
        <v>1.5</v>
      </c>
      <c r="FB94" s="190">
        <v>1.5</v>
      </c>
      <c r="FC94" s="190" t="s">
        <v>268</v>
      </c>
      <c r="FD94" s="190" t="s">
        <v>268</v>
      </c>
      <c r="FE94" s="190">
        <v>6</v>
      </c>
      <c r="FF94" s="190" t="s">
        <v>268</v>
      </c>
      <c r="FG94" s="190" t="s">
        <v>268</v>
      </c>
      <c r="FH94" s="190" t="s">
        <v>268</v>
      </c>
      <c r="FI94" s="190" t="s">
        <v>268</v>
      </c>
      <c r="FJ94" s="190" t="s">
        <v>268</v>
      </c>
      <c r="FK94" s="190" t="s">
        <v>268</v>
      </c>
      <c r="FL94" s="190" t="s">
        <v>268</v>
      </c>
      <c r="FM94" s="190" t="s">
        <v>268</v>
      </c>
      <c r="FN94" s="190" t="s">
        <v>268</v>
      </c>
      <c r="FO94" s="190" t="s">
        <v>268</v>
      </c>
      <c r="FP94" s="190" t="s">
        <v>268</v>
      </c>
      <c r="FQ94" s="190" t="s">
        <v>268</v>
      </c>
      <c r="FR94" s="190" t="s">
        <v>268</v>
      </c>
      <c r="FS94" s="190" t="s">
        <v>268</v>
      </c>
      <c r="FT94" s="190" t="s">
        <v>268</v>
      </c>
      <c r="FU94" s="156"/>
      <c r="FV94" s="156"/>
      <c r="FW94" s="156"/>
      <c r="FX94" s="156"/>
      <c r="FY94" s="156"/>
      <c r="FZ94" s="156"/>
      <c r="GA94" s="156"/>
      <c r="GB94" s="156"/>
      <c r="GC94" s="156"/>
      <c r="GD94" s="156"/>
      <c r="GE94" s="156"/>
      <c r="GF94" s="156">
        <v>8.385</v>
      </c>
      <c r="GG94" s="156"/>
      <c r="GH94" s="156"/>
      <c r="GI94" s="156"/>
      <c r="GJ94" s="156"/>
      <c r="GK94" s="156"/>
      <c r="GL94" s="156"/>
      <c r="GM94" s="190">
        <v>1</v>
      </c>
      <c r="GN94" s="189">
        <v>0.8</v>
      </c>
      <c r="GO94" s="156">
        <v>12</v>
      </c>
      <c r="GP94" s="156"/>
      <c r="GQ94" s="156"/>
      <c r="GR94" s="156"/>
      <c r="GS94" s="156"/>
      <c r="GT94" s="156"/>
    </row>
    <row r="95" spans="1:202" ht="21.75">
      <c r="A95" s="152"/>
      <c r="B95" s="152"/>
      <c r="C95" s="153"/>
      <c r="D95" s="153"/>
      <c r="E95" s="154"/>
      <c r="F95" s="155"/>
      <c r="G95" s="156"/>
      <c r="H95" s="156"/>
      <c r="I95" s="156"/>
      <c r="J95" s="156"/>
      <c r="K95" s="157"/>
      <c r="L95" s="157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/>
      <c r="AL95" s="156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  <c r="BH95" s="156"/>
      <c r="BI95" s="156"/>
      <c r="BJ95" s="156"/>
      <c r="BK95" s="156"/>
      <c r="BL95" s="156"/>
      <c r="BM95" s="156"/>
      <c r="BN95" s="156"/>
      <c r="BO95" s="156"/>
      <c r="BP95" s="156"/>
      <c r="BQ95" s="156"/>
      <c r="BR95" s="156"/>
      <c r="BS95" s="156"/>
      <c r="BT95" s="156"/>
      <c r="BU95" s="156"/>
      <c r="BV95" s="156"/>
      <c r="BW95" s="156"/>
      <c r="BX95" s="156"/>
      <c r="BY95" s="156"/>
      <c r="BZ95" s="156"/>
      <c r="CA95" s="156"/>
      <c r="CB95" s="156"/>
      <c r="CC95" s="156"/>
      <c r="CD95" s="156"/>
      <c r="CE95" s="156"/>
      <c r="CF95" s="156"/>
      <c r="CG95" s="156"/>
      <c r="CH95" s="156"/>
      <c r="CI95" s="156"/>
      <c r="CJ95" s="156"/>
      <c r="CK95" s="156"/>
      <c r="CL95" s="156"/>
      <c r="CM95" s="156"/>
      <c r="CN95" s="156"/>
      <c r="CO95" s="156"/>
      <c r="CP95" s="156"/>
      <c r="CQ95" s="156"/>
      <c r="CR95" s="156"/>
      <c r="CS95" s="156"/>
      <c r="CT95" s="156"/>
      <c r="CU95" s="156"/>
      <c r="CV95" s="156"/>
      <c r="CW95" s="156"/>
      <c r="CX95" s="156"/>
      <c r="CY95" s="156"/>
      <c r="CZ95" s="156"/>
      <c r="DA95" s="156"/>
      <c r="DB95" s="156"/>
      <c r="DC95" s="156"/>
      <c r="DD95" s="156"/>
      <c r="DE95" s="156"/>
      <c r="DF95" s="156"/>
      <c r="DG95" s="156"/>
      <c r="DH95" s="156"/>
      <c r="DI95" s="156"/>
      <c r="DJ95" s="156"/>
      <c r="DK95" s="156"/>
      <c r="DL95" s="156"/>
      <c r="DM95" s="156"/>
      <c r="DN95" s="156"/>
      <c r="DO95" s="156"/>
      <c r="DP95" s="156"/>
      <c r="DQ95" s="156"/>
      <c r="DR95" s="190"/>
      <c r="DS95" s="190"/>
      <c r="DT95" s="156"/>
      <c r="DU95" s="156"/>
      <c r="DV95" s="156"/>
      <c r="DW95" s="156"/>
      <c r="DX95" s="156"/>
      <c r="DY95" s="156">
        <v>0.976</v>
      </c>
      <c r="DZ95" s="156">
        <v>4.767</v>
      </c>
      <c r="EA95" s="156">
        <f aca="true" t="shared" si="18" ref="EA95:EA101">+DZ95-DY95</f>
        <v>3.7910000000000004</v>
      </c>
      <c r="EB95" s="156"/>
      <c r="EC95" s="156"/>
      <c r="ED95" s="156">
        <v>2.331</v>
      </c>
      <c r="EE95" s="196">
        <v>7.266</v>
      </c>
      <c r="EF95" s="194">
        <f t="shared" si="17"/>
        <v>0.3208092485549133</v>
      </c>
      <c r="EG95" s="190"/>
      <c r="EH95" s="201" t="s">
        <v>328</v>
      </c>
      <c r="EI95" s="189">
        <v>2</v>
      </c>
      <c r="EJ95" s="156">
        <v>1.633</v>
      </c>
      <c r="EK95" s="190" t="s">
        <v>268</v>
      </c>
      <c r="EL95" s="190" t="s">
        <v>268</v>
      </c>
      <c r="EM95" s="190" t="s">
        <v>268</v>
      </c>
      <c r="EN95" s="190" t="s">
        <v>268</v>
      </c>
      <c r="EO95" s="190" t="s">
        <v>268</v>
      </c>
      <c r="EP95" s="190" t="s">
        <v>268</v>
      </c>
      <c r="EQ95" s="190" t="s">
        <v>268</v>
      </c>
      <c r="ER95" s="190" t="s">
        <v>268</v>
      </c>
      <c r="ES95" s="156"/>
      <c r="ET95" s="156"/>
      <c r="EU95" s="156"/>
      <c r="EV95" s="156"/>
      <c r="EW95" s="156"/>
      <c r="EX95" s="156"/>
      <c r="EY95" s="156"/>
      <c r="EZ95" s="156"/>
      <c r="FA95" s="190">
        <v>1.5</v>
      </c>
      <c r="FB95" s="190">
        <v>1.5</v>
      </c>
      <c r="FC95" s="156"/>
      <c r="FD95" s="156"/>
      <c r="FE95" s="156"/>
      <c r="FF95" s="156"/>
      <c r="FG95" s="156"/>
      <c r="FH95" s="156"/>
      <c r="FI95" s="156"/>
      <c r="FJ95" s="156"/>
      <c r="FK95" s="156"/>
      <c r="FL95" s="156"/>
      <c r="FM95" s="156"/>
      <c r="FN95" s="156"/>
      <c r="FO95" s="156"/>
      <c r="FP95" s="156"/>
      <c r="FQ95" s="156"/>
      <c r="FR95" s="156"/>
      <c r="FS95" s="156"/>
      <c r="FT95" s="156"/>
      <c r="FU95" s="156"/>
      <c r="FV95" s="156"/>
      <c r="FW95" s="156"/>
      <c r="FX95" s="156"/>
      <c r="FY95" s="156"/>
      <c r="FZ95" s="156"/>
      <c r="GA95" s="156"/>
      <c r="GB95" s="156"/>
      <c r="GC95" s="156"/>
      <c r="GD95" s="156"/>
      <c r="GE95" s="156"/>
      <c r="GF95" s="193">
        <v>8.9</v>
      </c>
      <c r="GG95" s="156"/>
      <c r="GH95" s="156"/>
      <c r="GI95" s="156"/>
      <c r="GJ95" s="156"/>
      <c r="GK95" s="156"/>
      <c r="GL95" s="156"/>
      <c r="GM95" s="190">
        <v>1</v>
      </c>
      <c r="GN95" s="189">
        <v>1</v>
      </c>
      <c r="GO95" s="156">
        <v>12</v>
      </c>
      <c r="GP95" s="156"/>
      <c r="GQ95" s="156"/>
      <c r="GR95" s="156"/>
      <c r="GS95" s="156"/>
      <c r="GT95" s="156"/>
    </row>
    <row r="96" spans="1:202" ht="21.75">
      <c r="A96" s="152"/>
      <c r="B96" s="152"/>
      <c r="C96" s="153"/>
      <c r="D96" s="153"/>
      <c r="E96" s="154"/>
      <c r="F96" s="155"/>
      <c r="G96" s="156"/>
      <c r="H96" s="156"/>
      <c r="I96" s="156"/>
      <c r="J96" s="156"/>
      <c r="K96" s="157"/>
      <c r="L96" s="157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56"/>
      <c r="AK96" s="156"/>
      <c r="AL96" s="156"/>
      <c r="AM96" s="156"/>
      <c r="AN96" s="156"/>
      <c r="AO96" s="156"/>
      <c r="AP96" s="156"/>
      <c r="AQ96" s="156"/>
      <c r="AR96" s="156"/>
      <c r="AS96" s="156"/>
      <c r="AT96" s="156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156"/>
      <c r="BF96" s="156"/>
      <c r="BG96" s="156"/>
      <c r="BH96" s="156"/>
      <c r="BI96" s="156"/>
      <c r="BJ96" s="156"/>
      <c r="BK96" s="156"/>
      <c r="BL96" s="156"/>
      <c r="BM96" s="156"/>
      <c r="BN96" s="156"/>
      <c r="BO96" s="156"/>
      <c r="BP96" s="156"/>
      <c r="BQ96" s="156"/>
      <c r="BR96" s="156"/>
      <c r="BS96" s="156"/>
      <c r="BT96" s="156"/>
      <c r="BU96" s="156"/>
      <c r="BV96" s="156"/>
      <c r="BW96" s="156"/>
      <c r="BX96" s="156"/>
      <c r="BY96" s="156"/>
      <c r="BZ96" s="156"/>
      <c r="CA96" s="156"/>
      <c r="CB96" s="156"/>
      <c r="CC96" s="156"/>
      <c r="CD96" s="156"/>
      <c r="CE96" s="156"/>
      <c r="CF96" s="156"/>
      <c r="CG96" s="156"/>
      <c r="CH96" s="156"/>
      <c r="CI96" s="156"/>
      <c r="CJ96" s="156"/>
      <c r="CK96" s="156"/>
      <c r="CL96" s="156"/>
      <c r="CM96" s="156"/>
      <c r="CN96" s="156"/>
      <c r="CO96" s="156"/>
      <c r="CP96" s="156"/>
      <c r="CQ96" s="156"/>
      <c r="CR96" s="156"/>
      <c r="CS96" s="156"/>
      <c r="CT96" s="156"/>
      <c r="CU96" s="156"/>
      <c r="CV96" s="156"/>
      <c r="CW96" s="156"/>
      <c r="CX96" s="156"/>
      <c r="CY96" s="156"/>
      <c r="CZ96" s="156"/>
      <c r="DA96" s="156"/>
      <c r="DB96" s="156"/>
      <c r="DC96" s="156"/>
      <c r="DD96" s="156"/>
      <c r="DE96" s="156"/>
      <c r="DF96" s="156"/>
      <c r="DG96" s="156"/>
      <c r="DH96" s="156"/>
      <c r="DI96" s="156"/>
      <c r="DJ96" s="156"/>
      <c r="DK96" s="156"/>
      <c r="DL96" s="156"/>
      <c r="DM96" s="156"/>
      <c r="DN96" s="156"/>
      <c r="DO96" s="156"/>
      <c r="DP96" s="156"/>
      <c r="DQ96" s="156"/>
      <c r="DR96" s="190"/>
      <c r="DS96" s="190"/>
      <c r="DT96" s="156"/>
      <c r="DU96" s="156"/>
      <c r="DV96" s="156"/>
      <c r="DW96" s="156"/>
      <c r="DX96" s="156"/>
      <c r="DY96" s="156">
        <v>4.767</v>
      </c>
      <c r="DZ96" s="156">
        <v>7.337</v>
      </c>
      <c r="EA96" s="193">
        <f t="shared" si="18"/>
        <v>2.5699999999999994</v>
      </c>
      <c r="EB96" s="156"/>
      <c r="EC96" s="156"/>
      <c r="ED96" s="156">
        <v>1.635</v>
      </c>
      <c r="EE96" s="194">
        <v>5.69</v>
      </c>
      <c r="EF96" s="194">
        <f t="shared" si="17"/>
        <v>0.28734622144112476</v>
      </c>
      <c r="EG96" s="190"/>
      <c r="EH96" s="201" t="s">
        <v>328</v>
      </c>
      <c r="EI96" s="189">
        <v>2</v>
      </c>
      <c r="EJ96" s="156">
        <v>1.392</v>
      </c>
      <c r="EK96" s="190" t="s">
        <v>268</v>
      </c>
      <c r="EL96" s="190" t="s">
        <v>268</v>
      </c>
      <c r="EM96" s="190" t="s">
        <v>268</v>
      </c>
      <c r="EN96" s="190" t="s">
        <v>268</v>
      </c>
      <c r="EO96" s="190" t="s">
        <v>268</v>
      </c>
      <c r="EP96" s="190" t="s">
        <v>268</v>
      </c>
      <c r="EQ96" s="190" t="s">
        <v>268</v>
      </c>
      <c r="ER96" s="190" t="s">
        <v>268</v>
      </c>
      <c r="ES96" s="156"/>
      <c r="ET96" s="156"/>
      <c r="EU96" s="156"/>
      <c r="EV96" s="156"/>
      <c r="EW96" s="156"/>
      <c r="EX96" s="156"/>
      <c r="EY96" s="156"/>
      <c r="EZ96" s="156"/>
      <c r="FA96" s="190">
        <v>1.5</v>
      </c>
      <c r="FB96" s="190">
        <v>1.5</v>
      </c>
      <c r="FC96" s="156"/>
      <c r="FD96" s="156"/>
      <c r="FE96" s="156"/>
      <c r="FF96" s="156"/>
      <c r="FG96" s="156"/>
      <c r="FH96" s="156"/>
      <c r="FI96" s="156"/>
      <c r="FJ96" s="156"/>
      <c r="FK96" s="156"/>
      <c r="FL96" s="156"/>
      <c r="FM96" s="156"/>
      <c r="FN96" s="156"/>
      <c r="FO96" s="156"/>
      <c r="FP96" s="156"/>
      <c r="FQ96" s="156"/>
      <c r="FR96" s="156"/>
      <c r="FS96" s="156"/>
      <c r="FT96" s="156"/>
      <c r="FU96" s="156"/>
      <c r="FV96" s="156"/>
      <c r="FW96" s="156"/>
      <c r="FX96" s="156"/>
      <c r="FY96" s="156"/>
      <c r="FZ96" s="156"/>
      <c r="GA96" s="156"/>
      <c r="GB96" s="156"/>
      <c r="GC96" s="156"/>
      <c r="GD96" s="156"/>
      <c r="GE96" s="156"/>
      <c r="GF96" s="156">
        <v>11.067</v>
      </c>
      <c r="GG96" s="156"/>
      <c r="GH96" s="156"/>
      <c r="GI96" s="156"/>
      <c r="GJ96" s="156"/>
      <c r="GK96" s="156"/>
      <c r="GL96" s="156"/>
      <c r="GM96" s="190">
        <v>1</v>
      </c>
      <c r="GN96" s="189">
        <v>0.6</v>
      </c>
      <c r="GO96" s="156">
        <v>10</v>
      </c>
      <c r="GP96" s="156"/>
      <c r="GQ96" s="156"/>
      <c r="GR96" s="156"/>
      <c r="GS96" s="156"/>
      <c r="GT96" s="156"/>
    </row>
    <row r="97" spans="1:202" ht="21.75">
      <c r="A97" s="152"/>
      <c r="B97" s="152"/>
      <c r="C97" s="153"/>
      <c r="D97" s="153"/>
      <c r="E97" s="154"/>
      <c r="F97" s="155"/>
      <c r="G97" s="156"/>
      <c r="H97" s="156"/>
      <c r="I97" s="156"/>
      <c r="J97" s="156"/>
      <c r="K97" s="157"/>
      <c r="L97" s="157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56"/>
      <c r="AK97" s="156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6"/>
      <c r="BH97" s="156"/>
      <c r="BI97" s="156"/>
      <c r="BJ97" s="156"/>
      <c r="BK97" s="156"/>
      <c r="BL97" s="156"/>
      <c r="BM97" s="156"/>
      <c r="BN97" s="156"/>
      <c r="BO97" s="156"/>
      <c r="BP97" s="156"/>
      <c r="BQ97" s="156"/>
      <c r="BR97" s="156"/>
      <c r="BS97" s="156"/>
      <c r="BT97" s="156"/>
      <c r="BU97" s="156"/>
      <c r="BV97" s="156"/>
      <c r="BW97" s="156"/>
      <c r="BX97" s="156"/>
      <c r="BY97" s="156"/>
      <c r="BZ97" s="156"/>
      <c r="CA97" s="156"/>
      <c r="CB97" s="156"/>
      <c r="CC97" s="156"/>
      <c r="CD97" s="156"/>
      <c r="CE97" s="156"/>
      <c r="CF97" s="156"/>
      <c r="CG97" s="156"/>
      <c r="CH97" s="156"/>
      <c r="CI97" s="156"/>
      <c r="CJ97" s="156"/>
      <c r="CK97" s="156"/>
      <c r="CL97" s="156"/>
      <c r="CM97" s="156"/>
      <c r="CN97" s="156"/>
      <c r="CO97" s="156"/>
      <c r="CP97" s="156"/>
      <c r="CQ97" s="156"/>
      <c r="CR97" s="156"/>
      <c r="CS97" s="156"/>
      <c r="CT97" s="156"/>
      <c r="CU97" s="156"/>
      <c r="CV97" s="156"/>
      <c r="CW97" s="156"/>
      <c r="CX97" s="156"/>
      <c r="CY97" s="156"/>
      <c r="CZ97" s="156"/>
      <c r="DA97" s="156"/>
      <c r="DB97" s="156"/>
      <c r="DC97" s="156"/>
      <c r="DD97" s="156"/>
      <c r="DE97" s="156"/>
      <c r="DF97" s="156"/>
      <c r="DG97" s="156"/>
      <c r="DH97" s="156"/>
      <c r="DI97" s="156"/>
      <c r="DJ97" s="156"/>
      <c r="DK97" s="156"/>
      <c r="DL97" s="156"/>
      <c r="DM97" s="156"/>
      <c r="DN97" s="156"/>
      <c r="DO97" s="156"/>
      <c r="DP97" s="156"/>
      <c r="DQ97" s="156"/>
      <c r="DR97" s="190"/>
      <c r="DS97" s="190"/>
      <c r="DT97" s="156"/>
      <c r="DU97" s="156"/>
      <c r="DV97" s="156"/>
      <c r="DW97" s="156"/>
      <c r="DX97" s="156"/>
      <c r="DY97" s="156">
        <v>7.337</v>
      </c>
      <c r="DZ97" s="156">
        <v>9.806</v>
      </c>
      <c r="EA97" s="156">
        <f t="shared" si="18"/>
        <v>2.4689999999999994</v>
      </c>
      <c r="EB97" s="156"/>
      <c r="EC97" s="156"/>
      <c r="ED97" s="156">
        <v>0.621</v>
      </c>
      <c r="EE97" s="196">
        <v>2.757</v>
      </c>
      <c r="EF97" s="194">
        <f>+ED97/EE97</f>
        <v>0.2252448313384113</v>
      </c>
      <c r="EG97" s="190"/>
      <c r="EH97" s="201" t="s">
        <v>328</v>
      </c>
      <c r="EI97" s="189">
        <v>1.5</v>
      </c>
      <c r="EJ97" s="156">
        <v>0.945</v>
      </c>
      <c r="EK97" s="190" t="s">
        <v>268</v>
      </c>
      <c r="EL97" s="190" t="s">
        <v>268</v>
      </c>
      <c r="EM97" s="190" t="s">
        <v>268</v>
      </c>
      <c r="EN97" s="190" t="s">
        <v>268</v>
      </c>
      <c r="EO97" s="190" t="s">
        <v>268</v>
      </c>
      <c r="EP97" s="190" t="s">
        <v>268</v>
      </c>
      <c r="EQ97" s="190" t="s">
        <v>268</v>
      </c>
      <c r="ER97" s="190" t="s">
        <v>268</v>
      </c>
      <c r="ES97" s="156"/>
      <c r="ET97" s="156"/>
      <c r="EU97" s="156"/>
      <c r="EV97" s="156"/>
      <c r="EW97" s="156"/>
      <c r="EX97" s="156"/>
      <c r="EY97" s="156"/>
      <c r="EZ97" s="156"/>
      <c r="FA97" s="190">
        <v>1.5</v>
      </c>
      <c r="FB97" s="190">
        <v>1.5</v>
      </c>
      <c r="FC97" s="156"/>
      <c r="FD97" s="156"/>
      <c r="FE97" s="156"/>
      <c r="FF97" s="156"/>
      <c r="FG97" s="156"/>
      <c r="FH97" s="156"/>
      <c r="FI97" s="156"/>
      <c r="FJ97" s="156"/>
      <c r="FK97" s="156"/>
      <c r="FL97" s="156"/>
      <c r="FM97" s="156"/>
      <c r="FN97" s="156"/>
      <c r="FO97" s="156"/>
      <c r="FP97" s="156"/>
      <c r="FQ97" s="156"/>
      <c r="FR97" s="156"/>
      <c r="FS97" s="156"/>
      <c r="FT97" s="156"/>
      <c r="FU97" s="156"/>
      <c r="FV97" s="156"/>
      <c r="FW97" s="156"/>
      <c r="FX97" s="156"/>
      <c r="FY97" s="156"/>
      <c r="FZ97" s="156"/>
      <c r="GA97" s="156"/>
      <c r="GB97" s="156"/>
      <c r="GC97" s="156"/>
      <c r="GD97" s="156"/>
      <c r="GE97" s="156"/>
      <c r="GF97" s="156">
        <v>11.454</v>
      </c>
      <c r="GG97" s="156"/>
      <c r="GH97" s="156"/>
      <c r="GI97" s="156"/>
      <c r="GJ97" s="156"/>
      <c r="GK97" s="156"/>
      <c r="GL97" s="156"/>
      <c r="GM97" s="190">
        <v>1</v>
      </c>
      <c r="GN97" s="189">
        <v>0.6</v>
      </c>
      <c r="GO97" s="156">
        <v>11</v>
      </c>
      <c r="GP97" s="156"/>
      <c r="GQ97" s="156"/>
      <c r="GR97" s="156"/>
      <c r="GS97" s="156"/>
      <c r="GT97" s="156"/>
    </row>
    <row r="98" spans="1:202" ht="21.75">
      <c r="A98" s="152"/>
      <c r="B98" s="152"/>
      <c r="C98" s="153"/>
      <c r="D98" s="153"/>
      <c r="E98" s="154"/>
      <c r="F98" s="155"/>
      <c r="G98" s="156"/>
      <c r="H98" s="156"/>
      <c r="I98" s="156"/>
      <c r="J98" s="156"/>
      <c r="K98" s="157"/>
      <c r="L98" s="157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56"/>
      <c r="AK98" s="156"/>
      <c r="AL98" s="156"/>
      <c r="AM98" s="156"/>
      <c r="AN98" s="156"/>
      <c r="AO98" s="156"/>
      <c r="AP98" s="156"/>
      <c r="AQ98" s="156"/>
      <c r="AR98" s="156"/>
      <c r="AS98" s="156"/>
      <c r="AT98" s="156"/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  <c r="BO98" s="156"/>
      <c r="BP98" s="156"/>
      <c r="BQ98" s="156"/>
      <c r="BR98" s="156"/>
      <c r="BS98" s="156"/>
      <c r="BT98" s="156"/>
      <c r="BU98" s="156"/>
      <c r="BV98" s="156"/>
      <c r="BW98" s="156"/>
      <c r="BX98" s="156"/>
      <c r="BY98" s="156"/>
      <c r="BZ98" s="156"/>
      <c r="CA98" s="156"/>
      <c r="CB98" s="156"/>
      <c r="CC98" s="156"/>
      <c r="CD98" s="156"/>
      <c r="CE98" s="156"/>
      <c r="CF98" s="156"/>
      <c r="CG98" s="156"/>
      <c r="CH98" s="156"/>
      <c r="CI98" s="156"/>
      <c r="CJ98" s="156"/>
      <c r="CK98" s="156"/>
      <c r="CL98" s="156"/>
      <c r="CM98" s="156"/>
      <c r="CN98" s="156"/>
      <c r="CO98" s="156"/>
      <c r="CP98" s="156"/>
      <c r="CQ98" s="156"/>
      <c r="CR98" s="156"/>
      <c r="CS98" s="156"/>
      <c r="CT98" s="156"/>
      <c r="CU98" s="156"/>
      <c r="CV98" s="156"/>
      <c r="CW98" s="156"/>
      <c r="CX98" s="156"/>
      <c r="CY98" s="156"/>
      <c r="CZ98" s="156"/>
      <c r="DA98" s="156"/>
      <c r="DB98" s="156"/>
      <c r="DC98" s="156"/>
      <c r="DD98" s="156"/>
      <c r="DE98" s="156"/>
      <c r="DF98" s="156"/>
      <c r="DG98" s="156"/>
      <c r="DH98" s="156"/>
      <c r="DI98" s="156"/>
      <c r="DJ98" s="156"/>
      <c r="DK98" s="156"/>
      <c r="DL98" s="156"/>
      <c r="DM98" s="156"/>
      <c r="DN98" s="156"/>
      <c r="DO98" s="156"/>
      <c r="DP98" s="156"/>
      <c r="DQ98" s="156"/>
      <c r="DR98" s="190"/>
      <c r="DS98" s="190"/>
      <c r="DT98" s="156"/>
      <c r="DU98" s="156"/>
      <c r="DV98" s="156" t="s">
        <v>319</v>
      </c>
      <c r="DW98" s="190" t="s">
        <v>17</v>
      </c>
      <c r="DX98" s="190" t="s">
        <v>312</v>
      </c>
      <c r="DY98" s="193">
        <v>0</v>
      </c>
      <c r="DZ98" s="193">
        <v>4.55</v>
      </c>
      <c r="EA98" s="156">
        <f t="shared" si="18"/>
        <v>4.55</v>
      </c>
      <c r="EB98" s="156"/>
      <c r="EC98" s="156"/>
      <c r="ED98" s="156">
        <v>7.593</v>
      </c>
      <c r="EE98" s="196">
        <v>19.153</v>
      </c>
      <c r="EF98" s="194">
        <f>1/EE98*ED98</f>
        <v>0.39643920012530676</v>
      </c>
      <c r="EG98" s="190"/>
      <c r="EH98" s="201" t="s">
        <v>328</v>
      </c>
      <c r="EI98" s="189">
        <v>6</v>
      </c>
      <c r="EJ98" s="156">
        <v>2.095</v>
      </c>
      <c r="EK98" s="190" t="s">
        <v>268</v>
      </c>
      <c r="EL98" s="190" t="s">
        <v>268</v>
      </c>
      <c r="EM98" s="190" t="s">
        <v>268</v>
      </c>
      <c r="EN98" s="190" t="s">
        <v>268</v>
      </c>
      <c r="EO98" s="190" t="s">
        <v>268</v>
      </c>
      <c r="EP98" s="190" t="s">
        <v>268</v>
      </c>
      <c r="EQ98" s="190" t="s">
        <v>268</v>
      </c>
      <c r="ER98" s="190" t="s">
        <v>268</v>
      </c>
      <c r="ES98" s="156"/>
      <c r="ET98" s="156"/>
      <c r="EU98" s="156"/>
      <c r="EV98" s="156"/>
      <c r="EW98" s="156"/>
      <c r="EX98" s="156"/>
      <c r="EY98" s="156"/>
      <c r="EZ98" s="156"/>
      <c r="FA98" s="190">
        <v>1.5</v>
      </c>
      <c r="FB98" s="190">
        <v>1.5</v>
      </c>
      <c r="FC98" s="190" t="s">
        <v>268</v>
      </c>
      <c r="FD98" s="190" t="s">
        <v>268</v>
      </c>
      <c r="FE98" s="190">
        <v>4</v>
      </c>
      <c r="FF98" s="190">
        <v>2</v>
      </c>
      <c r="FG98" s="190" t="s">
        <v>268</v>
      </c>
      <c r="FH98" s="190" t="s">
        <v>268</v>
      </c>
      <c r="FI98" s="190" t="s">
        <v>268</v>
      </c>
      <c r="FJ98" s="190" t="s">
        <v>268</v>
      </c>
      <c r="FK98" s="190" t="s">
        <v>268</v>
      </c>
      <c r="FL98" s="190" t="s">
        <v>268</v>
      </c>
      <c r="FM98" s="190" t="s">
        <v>268</v>
      </c>
      <c r="FN98" s="190" t="s">
        <v>268</v>
      </c>
      <c r="FO98" s="190" t="s">
        <v>268</v>
      </c>
      <c r="FP98" s="190" t="s">
        <v>268</v>
      </c>
      <c r="FQ98" s="190" t="s">
        <v>268</v>
      </c>
      <c r="FR98" s="190" t="s">
        <v>268</v>
      </c>
      <c r="FS98" s="190" t="s">
        <v>268</v>
      </c>
      <c r="FT98" s="190" t="s">
        <v>268</v>
      </c>
      <c r="FU98" s="156"/>
      <c r="FV98" s="156"/>
      <c r="FW98" s="156"/>
      <c r="FX98" s="156"/>
      <c r="FY98" s="156"/>
      <c r="FZ98" s="156"/>
      <c r="GA98" s="156"/>
      <c r="GB98" s="156"/>
      <c r="GC98" s="156"/>
      <c r="GD98" s="156"/>
      <c r="GE98" s="156"/>
      <c r="GF98" s="156">
        <v>12.745</v>
      </c>
      <c r="GG98" s="156"/>
      <c r="GH98" s="156"/>
      <c r="GI98" s="156"/>
      <c r="GJ98" s="156"/>
      <c r="GK98" s="156"/>
      <c r="GL98" s="156"/>
      <c r="GM98" s="190">
        <v>1</v>
      </c>
      <c r="GN98" s="197">
        <v>0.8</v>
      </c>
      <c r="GO98" s="156">
        <v>12</v>
      </c>
      <c r="GP98" s="156"/>
      <c r="GQ98" s="156"/>
      <c r="GR98" s="156"/>
      <c r="GS98" s="156"/>
      <c r="GT98" s="156"/>
    </row>
    <row r="99" spans="1:202" ht="21.75">
      <c r="A99" s="152"/>
      <c r="B99" s="152"/>
      <c r="C99" s="153"/>
      <c r="D99" s="153"/>
      <c r="E99" s="154"/>
      <c r="F99" s="155"/>
      <c r="G99" s="156"/>
      <c r="H99" s="156"/>
      <c r="I99" s="156"/>
      <c r="J99" s="156"/>
      <c r="K99" s="157"/>
      <c r="L99" s="157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  <c r="BM99" s="156"/>
      <c r="BN99" s="156"/>
      <c r="BO99" s="156"/>
      <c r="BP99" s="156"/>
      <c r="BQ99" s="156"/>
      <c r="BR99" s="156"/>
      <c r="BS99" s="156"/>
      <c r="BT99" s="156"/>
      <c r="BU99" s="156"/>
      <c r="BV99" s="156"/>
      <c r="BW99" s="156"/>
      <c r="BX99" s="156"/>
      <c r="BY99" s="156"/>
      <c r="BZ99" s="156"/>
      <c r="CA99" s="156"/>
      <c r="CB99" s="156"/>
      <c r="CC99" s="156"/>
      <c r="CD99" s="156"/>
      <c r="CE99" s="156"/>
      <c r="CF99" s="156"/>
      <c r="CG99" s="156"/>
      <c r="CH99" s="156"/>
      <c r="CI99" s="156"/>
      <c r="CJ99" s="156"/>
      <c r="CK99" s="156"/>
      <c r="CL99" s="156"/>
      <c r="CM99" s="156"/>
      <c r="CN99" s="156"/>
      <c r="CO99" s="156"/>
      <c r="CP99" s="156"/>
      <c r="CQ99" s="156"/>
      <c r="CR99" s="156"/>
      <c r="CS99" s="156"/>
      <c r="CT99" s="156"/>
      <c r="CU99" s="156"/>
      <c r="CV99" s="156"/>
      <c r="CW99" s="156"/>
      <c r="CX99" s="156"/>
      <c r="CY99" s="156"/>
      <c r="CZ99" s="156"/>
      <c r="DA99" s="156"/>
      <c r="DB99" s="156"/>
      <c r="DC99" s="156"/>
      <c r="DD99" s="156"/>
      <c r="DE99" s="156"/>
      <c r="DF99" s="156"/>
      <c r="DG99" s="156"/>
      <c r="DH99" s="156"/>
      <c r="DI99" s="156"/>
      <c r="DJ99" s="156"/>
      <c r="DK99" s="156"/>
      <c r="DL99" s="156"/>
      <c r="DM99" s="156"/>
      <c r="DN99" s="156"/>
      <c r="DO99" s="156"/>
      <c r="DP99" s="156"/>
      <c r="DQ99" s="156"/>
      <c r="DR99" s="190"/>
      <c r="DS99" s="190"/>
      <c r="DT99" s="156"/>
      <c r="DU99" s="156"/>
      <c r="DV99" s="156"/>
      <c r="DW99" s="156"/>
      <c r="DX99" s="156"/>
      <c r="DY99" s="193">
        <v>4.55</v>
      </c>
      <c r="DZ99" s="193">
        <v>7.28</v>
      </c>
      <c r="EA99" s="156">
        <f t="shared" si="18"/>
        <v>2.7300000000000004</v>
      </c>
      <c r="EB99" s="156"/>
      <c r="EC99" s="156"/>
      <c r="ED99" s="156">
        <v>6.773</v>
      </c>
      <c r="EE99" s="196">
        <v>17.001</v>
      </c>
      <c r="EF99" s="194">
        <f>1/EE99*ED99</f>
        <v>0.3983883300982295</v>
      </c>
      <c r="EG99" s="190"/>
      <c r="EH99" s="201" t="s">
        <v>328</v>
      </c>
      <c r="EI99" s="189">
        <v>6</v>
      </c>
      <c r="EJ99" s="156">
        <v>1.975</v>
      </c>
      <c r="EK99" s="190" t="s">
        <v>268</v>
      </c>
      <c r="EL99" s="190" t="s">
        <v>268</v>
      </c>
      <c r="EM99" s="190" t="s">
        <v>268</v>
      </c>
      <c r="EN99" s="190" t="s">
        <v>268</v>
      </c>
      <c r="EO99" s="190" t="s">
        <v>268</v>
      </c>
      <c r="EP99" s="190" t="s">
        <v>268</v>
      </c>
      <c r="EQ99" s="190" t="s">
        <v>268</v>
      </c>
      <c r="ER99" s="190" t="s">
        <v>268</v>
      </c>
      <c r="ES99" s="156"/>
      <c r="ET99" s="156"/>
      <c r="EU99" s="156"/>
      <c r="EV99" s="156"/>
      <c r="EW99" s="156"/>
      <c r="EX99" s="156"/>
      <c r="EY99" s="156"/>
      <c r="EZ99" s="156"/>
      <c r="FA99" s="190">
        <v>1.5</v>
      </c>
      <c r="FB99" s="190">
        <v>1.5</v>
      </c>
      <c r="FC99" s="156"/>
      <c r="FD99" s="156"/>
      <c r="FE99" s="156"/>
      <c r="FF99" s="156"/>
      <c r="FG99" s="156"/>
      <c r="FH99" s="156"/>
      <c r="FI99" s="156"/>
      <c r="FJ99" s="156"/>
      <c r="FK99" s="156"/>
      <c r="FL99" s="156"/>
      <c r="FM99" s="156"/>
      <c r="FN99" s="156"/>
      <c r="FO99" s="156"/>
      <c r="FP99" s="156"/>
      <c r="FQ99" s="156"/>
      <c r="FR99" s="156"/>
      <c r="FS99" s="156"/>
      <c r="FT99" s="156"/>
      <c r="FU99" s="156"/>
      <c r="FV99" s="156"/>
      <c r="FW99" s="156"/>
      <c r="FX99" s="156"/>
      <c r="FY99" s="156"/>
      <c r="FZ99" s="156"/>
      <c r="GA99" s="156"/>
      <c r="GB99" s="156"/>
      <c r="GC99" s="156"/>
      <c r="GD99" s="156"/>
      <c r="GE99" s="156"/>
      <c r="GF99" s="156">
        <v>12.912</v>
      </c>
      <c r="GG99" s="156"/>
      <c r="GH99" s="156"/>
      <c r="GI99" s="156"/>
      <c r="GJ99" s="156"/>
      <c r="GK99" s="156"/>
      <c r="GL99" s="156"/>
      <c r="GM99" s="190">
        <v>1</v>
      </c>
      <c r="GN99" s="189">
        <v>0.8</v>
      </c>
      <c r="GO99" s="156">
        <v>12</v>
      </c>
      <c r="GP99" s="156"/>
      <c r="GQ99" s="156"/>
      <c r="GR99" s="156"/>
      <c r="GS99" s="156"/>
      <c r="GT99" s="156"/>
    </row>
    <row r="100" spans="1:202" ht="21.75">
      <c r="A100" s="152"/>
      <c r="B100" s="152"/>
      <c r="C100" s="153"/>
      <c r="D100" s="153"/>
      <c r="E100" s="154"/>
      <c r="F100" s="155"/>
      <c r="G100" s="156"/>
      <c r="H100" s="156"/>
      <c r="I100" s="156"/>
      <c r="J100" s="156"/>
      <c r="K100" s="157"/>
      <c r="L100" s="157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56"/>
      <c r="AT100" s="156"/>
      <c r="AU100" s="156"/>
      <c r="AV100" s="156"/>
      <c r="AW100" s="156"/>
      <c r="AX100" s="156"/>
      <c r="AY100" s="156"/>
      <c r="AZ100" s="156"/>
      <c r="BA100" s="156"/>
      <c r="BB100" s="156"/>
      <c r="BC100" s="156"/>
      <c r="BD100" s="156"/>
      <c r="BE100" s="156"/>
      <c r="BF100" s="156"/>
      <c r="BG100" s="156"/>
      <c r="BH100" s="156"/>
      <c r="BI100" s="156"/>
      <c r="BJ100" s="156"/>
      <c r="BK100" s="156"/>
      <c r="BL100" s="156"/>
      <c r="BM100" s="156"/>
      <c r="BN100" s="156"/>
      <c r="BO100" s="156"/>
      <c r="BP100" s="156"/>
      <c r="BQ100" s="156"/>
      <c r="BR100" s="156"/>
      <c r="BS100" s="156"/>
      <c r="BT100" s="156"/>
      <c r="BU100" s="156"/>
      <c r="BV100" s="156"/>
      <c r="BW100" s="156"/>
      <c r="BX100" s="156"/>
      <c r="BY100" s="156"/>
      <c r="BZ100" s="156"/>
      <c r="CA100" s="156"/>
      <c r="CB100" s="156"/>
      <c r="CC100" s="156"/>
      <c r="CD100" s="156"/>
      <c r="CE100" s="156"/>
      <c r="CF100" s="156"/>
      <c r="CG100" s="156"/>
      <c r="CH100" s="156"/>
      <c r="CI100" s="156"/>
      <c r="CJ100" s="156"/>
      <c r="CK100" s="156"/>
      <c r="CL100" s="156"/>
      <c r="CM100" s="156"/>
      <c r="CN100" s="156"/>
      <c r="CO100" s="156"/>
      <c r="CP100" s="156"/>
      <c r="CQ100" s="156"/>
      <c r="CR100" s="156"/>
      <c r="CS100" s="156"/>
      <c r="CT100" s="156"/>
      <c r="CU100" s="156"/>
      <c r="CV100" s="156"/>
      <c r="CW100" s="156"/>
      <c r="CX100" s="156"/>
      <c r="CY100" s="156"/>
      <c r="CZ100" s="156"/>
      <c r="DA100" s="156"/>
      <c r="DB100" s="156"/>
      <c r="DC100" s="156"/>
      <c r="DD100" s="156"/>
      <c r="DE100" s="156"/>
      <c r="DF100" s="156"/>
      <c r="DG100" s="156"/>
      <c r="DH100" s="156"/>
      <c r="DI100" s="156"/>
      <c r="DJ100" s="156"/>
      <c r="DK100" s="156"/>
      <c r="DL100" s="156"/>
      <c r="DM100" s="156"/>
      <c r="DN100" s="156"/>
      <c r="DO100" s="156"/>
      <c r="DP100" s="156"/>
      <c r="DQ100" s="156"/>
      <c r="DR100" s="190"/>
      <c r="DS100" s="190"/>
      <c r="DT100" s="156"/>
      <c r="DU100" s="156"/>
      <c r="DV100" s="156"/>
      <c r="DW100" s="156"/>
      <c r="DX100" s="156"/>
      <c r="DY100" s="193">
        <v>7.28</v>
      </c>
      <c r="DZ100" s="156">
        <v>11.065</v>
      </c>
      <c r="EA100" s="156">
        <f t="shared" si="18"/>
        <v>3.7849999999999993</v>
      </c>
      <c r="EB100" s="156"/>
      <c r="EC100" s="156"/>
      <c r="ED100" s="156">
        <v>5.841</v>
      </c>
      <c r="EE100" s="196">
        <v>12.725</v>
      </c>
      <c r="EF100" s="194">
        <f>1/EE100*ED100</f>
        <v>0.45901768172888013</v>
      </c>
      <c r="EG100" s="190"/>
      <c r="EH100" s="201" t="s">
        <v>328</v>
      </c>
      <c r="EI100" s="189">
        <v>3.5</v>
      </c>
      <c r="EJ100" s="156">
        <v>1.971</v>
      </c>
      <c r="EK100" s="190" t="s">
        <v>268</v>
      </c>
      <c r="EL100" s="190" t="s">
        <v>268</v>
      </c>
      <c r="EM100" s="190" t="s">
        <v>268</v>
      </c>
      <c r="EN100" s="190" t="s">
        <v>268</v>
      </c>
      <c r="EO100" s="190" t="s">
        <v>268</v>
      </c>
      <c r="EP100" s="190" t="s">
        <v>268</v>
      </c>
      <c r="EQ100" s="190" t="s">
        <v>268</v>
      </c>
      <c r="ER100" s="190" t="s">
        <v>268</v>
      </c>
      <c r="ES100" s="156"/>
      <c r="ET100" s="156"/>
      <c r="EU100" s="156"/>
      <c r="EV100" s="156"/>
      <c r="EW100" s="156"/>
      <c r="EX100" s="156"/>
      <c r="EY100" s="156"/>
      <c r="EZ100" s="156"/>
      <c r="FA100" s="190">
        <v>1.5</v>
      </c>
      <c r="FB100" s="190">
        <v>1.5</v>
      </c>
      <c r="FC100" s="156"/>
      <c r="FD100" s="156"/>
      <c r="FE100" s="156"/>
      <c r="FF100" s="156"/>
      <c r="FG100" s="156"/>
      <c r="FH100" s="156"/>
      <c r="FI100" s="156"/>
      <c r="FJ100" s="156"/>
      <c r="FK100" s="156"/>
      <c r="FL100" s="156"/>
      <c r="FM100" s="156"/>
      <c r="FN100" s="156"/>
      <c r="FO100" s="156"/>
      <c r="FP100" s="156"/>
      <c r="FQ100" s="156"/>
      <c r="FR100" s="156"/>
      <c r="FS100" s="156"/>
      <c r="FT100" s="156"/>
      <c r="FU100" s="156"/>
      <c r="FV100" s="156"/>
      <c r="FW100" s="156"/>
      <c r="FX100" s="156"/>
      <c r="FY100" s="156"/>
      <c r="FZ100" s="156"/>
      <c r="GA100" s="156"/>
      <c r="GB100" s="156"/>
      <c r="GC100" s="156"/>
      <c r="GD100" s="156"/>
      <c r="GE100" s="156"/>
      <c r="GF100" s="156"/>
      <c r="GG100" s="156"/>
      <c r="GH100" s="156"/>
      <c r="GI100" s="156"/>
      <c r="GJ100" s="156"/>
      <c r="GK100" s="156"/>
      <c r="GL100" s="156"/>
      <c r="GM100" s="190"/>
      <c r="GN100" s="189"/>
      <c r="GO100" s="156"/>
      <c r="GP100" s="156"/>
      <c r="GQ100" s="156"/>
      <c r="GR100" s="156"/>
      <c r="GS100" s="156"/>
      <c r="GT100" s="156"/>
    </row>
    <row r="101" spans="1:202" ht="21.75">
      <c r="A101" s="152"/>
      <c r="B101" s="152"/>
      <c r="C101" s="153"/>
      <c r="D101" s="153"/>
      <c r="E101" s="154"/>
      <c r="F101" s="155"/>
      <c r="G101" s="156"/>
      <c r="H101" s="156"/>
      <c r="I101" s="156"/>
      <c r="J101" s="156"/>
      <c r="K101" s="157"/>
      <c r="L101" s="157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6"/>
      <c r="AS101" s="156"/>
      <c r="AT101" s="156"/>
      <c r="AU101" s="156"/>
      <c r="AV101" s="156"/>
      <c r="AW101" s="156"/>
      <c r="AX101" s="156"/>
      <c r="AY101" s="156"/>
      <c r="AZ101" s="156"/>
      <c r="BA101" s="156"/>
      <c r="BB101" s="156"/>
      <c r="BC101" s="156"/>
      <c r="BD101" s="156"/>
      <c r="BE101" s="156"/>
      <c r="BF101" s="156"/>
      <c r="BG101" s="156"/>
      <c r="BH101" s="156"/>
      <c r="BI101" s="156"/>
      <c r="BJ101" s="156"/>
      <c r="BK101" s="156"/>
      <c r="BL101" s="156"/>
      <c r="BM101" s="156"/>
      <c r="BN101" s="156"/>
      <c r="BO101" s="156"/>
      <c r="BP101" s="156"/>
      <c r="BQ101" s="156"/>
      <c r="BR101" s="156"/>
      <c r="BS101" s="156"/>
      <c r="BT101" s="156"/>
      <c r="BU101" s="156"/>
      <c r="BV101" s="156"/>
      <c r="BW101" s="156"/>
      <c r="BX101" s="156"/>
      <c r="BY101" s="156"/>
      <c r="BZ101" s="156"/>
      <c r="CA101" s="156"/>
      <c r="CB101" s="156"/>
      <c r="CC101" s="156"/>
      <c r="CD101" s="156"/>
      <c r="CE101" s="156"/>
      <c r="CF101" s="156"/>
      <c r="CG101" s="156"/>
      <c r="CH101" s="156"/>
      <c r="CI101" s="156"/>
      <c r="CJ101" s="156"/>
      <c r="CK101" s="156"/>
      <c r="CL101" s="156"/>
      <c r="CM101" s="156"/>
      <c r="CN101" s="156"/>
      <c r="CO101" s="156"/>
      <c r="CP101" s="156"/>
      <c r="CQ101" s="156"/>
      <c r="CR101" s="156"/>
      <c r="CS101" s="156"/>
      <c r="CT101" s="156"/>
      <c r="CU101" s="156"/>
      <c r="CV101" s="156"/>
      <c r="CW101" s="156"/>
      <c r="CX101" s="156"/>
      <c r="CY101" s="156"/>
      <c r="CZ101" s="156"/>
      <c r="DA101" s="156"/>
      <c r="DB101" s="156"/>
      <c r="DC101" s="156"/>
      <c r="DD101" s="156"/>
      <c r="DE101" s="156"/>
      <c r="DF101" s="156"/>
      <c r="DG101" s="156"/>
      <c r="DH101" s="156"/>
      <c r="DI101" s="156"/>
      <c r="DJ101" s="156"/>
      <c r="DK101" s="156"/>
      <c r="DL101" s="156"/>
      <c r="DM101" s="156"/>
      <c r="DN101" s="156"/>
      <c r="DO101" s="156"/>
      <c r="DP101" s="156"/>
      <c r="DQ101" s="156"/>
      <c r="DR101" s="190"/>
      <c r="DS101" s="190"/>
      <c r="DT101" s="156"/>
      <c r="DU101" s="156"/>
      <c r="DV101" s="156"/>
      <c r="DW101" s="156"/>
      <c r="DX101" s="156"/>
      <c r="DY101" s="156">
        <v>11.065</v>
      </c>
      <c r="DZ101" s="193">
        <v>14.2</v>
      </c>
      <c r="EA101" s="156">
        <f t="shared" si="18"/>
        <v>3.135</v>
      </c>
      <c r="EB101" s="156"/>
      <c r="EC101" s="156"/>
      <c r="ED101" s="193">
        <v>5.21</v>
      </c>
      <c r="EE101" s="196">
        <v>11.527</v>
      </c>
      <c r="EF101" s="194">
        <f>1/EE101*ED101</f>
        <v>0.45198230242040427</v>
      </c>
      <c r="EG101" s="190"/>
      <c r="EH101" s="201" t="s">
        <v>328</v>
      </c>
      <c r="EI101" s="189">
        <v>3</v>
      </c>
      <c r="EJ101" s="156">
        <v>1.947</v>
      </c>
      <c r="EK101" s="190" t="s">
        <v>268</v>
      </c>
      <c r="EL101" s="190" t="s">
        <v>268</v>
      </c>
      <c r="EM101" s="190" t="s">
        <v>268</v>
      </c>
      <c r="EN101" s="190" t="s">
        <v>268</v>
      </c>
      <c r="EO101" s="190" t="s">
        <v>268</v>
      </c>
      <c r="EP101" s="190" t="s">
        <v>268</v>
      </c>
      <c r="EQ101" s="190" t="s">
        <v>268</v>
      </c>
      <c r="ER101" s="190" t="s">
        <v>268</v>
      </c>
      <c r="ES101" s="156"/>
      <c r="ET101" s="156"/>
      <c r="EU101" s="156"/>
      <c r="EV101" s="156"/>
      <c r="EW101" s="156"/>
      <c r="EX101" s="156"/>
      <c r="EY101" s="156"/>
      <c r="EZ101" s="156"/>
      <c r="FA101" s="190">
        <v>1.5</v>
      </c>
      <c r="FB101" s="190">
        <v>1.5</v>
      </c>
      <c r="FC101" s="190"/>
      <c r="FD101" s="190"/>
      <c r="FE101" s="190"/>
      <c r="FF101" s="190"/>
      <c r="FG101" s="190"/>
      <c r="FH101" s="190"/>
      <c r="FI101" s="190"/>
      <c r="FJ101" s="190"/>
      <c r="FK101" s="190"/>
      <c r="FL101" s="190"/>
      <c r="FM101" s="190"/>
      <c r="FN101" s="190"/>
      <c r="FO101" s="190"/>
      <c r="FP101" s="190"/>
      <c r="FQ101" s="190"/>
      <c r="FR101" s="190"/>
      <c r="FS101" s="190"/>
      <c r="FT101" s="190"/>
      <c r="FU101" s="156"/>
      <c r="FV101" s="156"/>
      <c r="FW101" s="156"/>
      <c r="FX101" s="156"/>
      <c r="FY101" s="156"/>
      <c r="FZ101" s="156"/>
      <c r="GA101" s="156"/>
      <c r="GB101" s="156"/>
      <c r="GC101" s="156"/>
      <c r="GD101" s="156"/>
      <c r="GE101" s="156"/>
      <c r="GF101" s="156"/>
      <c r="GG101" s="156"/>
      <c r="GH101" s="156"/>
      <c r="GI101" s="156"/>
      <c r="GJ101" s="156"/>
      <c r="GK101" s="156"/>
      <c r="GL101" s="156"/>
      <c r="GM101" s="190"/>
      <c r="GN101" s="189"/>
      <c r="GO101" s="156"/>
      <c r="GP101" s="156"/>
      <c r="GQ101" s="156"/>
      <c r="GR101" s="156"/>
      <c r="GS101" s="156"/>
      <c r="GT101" s="156"/>
    </row>
    <row r="102" spans="1:202" ht="21.75">
      <c r="A102" s="152"/>
      <c r="B102" s="152"/>
      <c r="C102" s="153"/>
      <c r="D102" s="153"/>
      <c r="E102" s="154"/>
      <c r="F102" s="155"/>
      <c r="G102" s="156"/>
      <c r="H102" s="156"/>
      <c r="I102" s="156"/>
      <c r="J102" s="156"/>
      <c r="K102" s="157"/>
      <c r="L102" s="157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156"/>
      <c r="AL102" s="156"/>
      <c r="AM102" s="156"/>
      <c r="AN102" s="156"/>
      <c r="AO102" s="156"/>
      <c r="AP102" s="156"/>
      <c r="AQ102" s="156"/>
      <c r="AR102" s="156"/>
      <c r="AS102" s="156"/>
      <c r="AT102" s="156"/>
      <c r="AU102" s="156"/>
      <c r="AV102" s="156"/>
      <c r="AW102" s="156"/>
      <c r="AX102" s="156"/>
      <c r="AY102" s="156"/>
      <c r="AZ102" s="156"/>
      <c r="BA102" s="156"/>
      <c r="BB102" s="156"/>
      <c r="BC102" s="156"/>
      <c r="BD102" s="156"/>
      <c r="BE102" s="156"/>
      <c r="BF102" s="156"/>
      <c r="BG102" s="156"/>
      <c r="BH102" s="156"/>
      <c r="BI102" s="156"/>
      <c r="BJ102" s="156"/>
      <c r="BK102" s="156"/>
      <c r="BL102" s="156"/>
      <c r="BM102" s="156"/>
      <c r="BN102" s="156"/>
      <c r="BO102" s="156"/>
      <c r="BP102" s="156"/>
      <c r="BQ102" s="156"/>
      <c r="BR102" s="156"/>
      <c r="BS102" s="156"/>
      <c r="BT102" s="156"/>
      <c r="BU102" s="156"/>
      <c r="BV102" s="156"/>
      <c r="BW102" s="156"/>
      <c r="BX102" s="156"/>
      <c r="BY102" s="156"/>
      <c r="BZ102" s="156"/>
      <c r="CA102" s="156"/>
      <c r="CB102" s="156"/>
      <c r="CC102" s="156"/>
      <c r="CD102" s="156"/>
      <c r="CE102" s="156"/>
      <c r="CF102" s="156"/>
      <c r="CG102" s="156"/>
      <c r="CH102" s="156"/>
      <c r="CI102" s="156"/>
      <c r="CJ102" s="156"/>
      <c r="CK102" s="156"/>
      <c r="CL102" s="156"/>
      <c r="CM102" s="156"/>
      <c r="CN102" s="156"/>
      <c r="CO102" s="156"/>
      <c r="CP102" s="156"/>
      <c r="CQ102" s="156"/>
      <c r="CR102" s="156"/>
      <c r="CS102" s="156"/>
      <c r="CT102" s="156"/>
      <c r="CU102" s="156"/>
      <c r="CV102" s="156"/>
      <c r="CW102" s="156"/>
      <c r="CX102" s="156"/>
      <c r="CY102" s="156"/>
      <c r="CZ102" s="156"/>
      <c r="DA102" s="156"/>
      <c r="DB102" s="156"/>
      <c r="DC102" s="156"/>
      <c r="DD102" s="156"/>
      <c r="DE102" s="156"/>
      <c r="DF102" s="156"/>
      <c r="DG102" s="156"/>
      <c r="DH102" s="156"/>
      <c r="DI102" s="156"/>
      <c r="DJ102" s="156"/>
      <c r="DK102" s="156"/>
      <c r="DL102" s="156"/>
      <c r="DM102" s="156"/>
      <c r="DN102" s="156"/>
      <c r="DO102" s="156"/>
      <c r="DP102" s="156"/>
      <c r="DQ102" s="156"/>
      <c r="DR102" s="190"/>
      <c r="DS102" s="190"/>
      <c r="DT102" s="156"/>
      <c r="DU102" s="156"/>
      <c r="DV102" s="156" t="s">
        <v>308</v>
      </c>
      <c r="DW102" s="156"/>
      <c r="DX102" s="156"/>
      <c r="DY102" s="156"/>
      <c r="DZ102" s="156"/>
      <c r="EA102" s="156"/>
      <c r="EB102" s="156"/>
      <c r="EC102" s="156"/>
      <c r="ED102" s="156"/>
      <c r="EE102" s="156"/>
      <c r="EF102" s="193"/>
      <c r="EG102" s="156"/>
      <c r="EH102" s="156"/>
      <c r="EI102" s="156"/>
      <c r="EJ102" s="156"/>
      <c r="EK102" s="156"/>
      <c r="EL102" s="156"/>
      <c r="EM102" s="156"/>
      <c r="EN102" s="156"/>
      <c r="EO102" s="156"/>
      <c r="EP102" s="156"/>
      <c r="EQ102" s="156"/>
      <c r="ER102" s="156"/>
      <c r="ES102" s="156"/>
      <c r="ET102" s="156"/>
      <c r="EU102" s="156"/>
      <c r="EV102" s="156"/>
      <c r="EW102" s="156"/>
      <c r="EX102" s="156"/>
      <c r="EY102" s="156"/>
      <c r="EZ102" s="156"/>
      <c r="FA102" s="190">
        <v>1.5</v>
      </c>
      <c r="FB102" s="190">
        <v>1.5</v>
      </c>
      <c r="FC102" s="156"/>
      <c r="FD102" s="156"/>
      <c r="FE102" s="156"/>
      <c r="FF102" s="156"/>
      <c r="FG102" s="156"/>
      <c r="FH102" s="156"/>
      <c r="FI102" s="156"/>
      <c r="FJ102" s="156"/>
      <c r="FK102" s="156"/>
      <c r="FL102" s="156"/>
      <c r="FM102" s="156"/>
      <c r="FN102" s="156"/>
      <c r="FO102" s="156"/>
      <c r="FP102" s="156"/>
      <c r="FQ102" s="156"/>
      <c r="FR102" s="156"/>
      <c r="FS102" s="156"/>
      <c r="FT102" s="156"/>
      <c r="FU102" s="156"/>
      <c r="FV102" s="156"/>
      <c r="FW102" s="156"/>
      <c r="FX102" s="156"/>
      <c r="FY102" s="156"/>
      <c r="FZ102" s="156"/>
      <c r="GA102" s="156"/>
      <c r="GB102" s="156"/>
      <c r="GC102" s="156"/>
      <c r="GD102" s="156"/>
      <c r="GE102" s="156"/>
      <c r="GF102" s="156"/>
      <c r="GG102" s="156"/>
      <c r="GH102" s="156"/>
      <c r="GI102" s="156"/>
      <c r="GJ102" s="156"/>
      <c r="GK102" s="156"/>
      <c r="GL102" s="156"/>
      <c r="GM102" s="190"/>
      <c r="GN102" s="189"/>
      <c r="GO102" s="156"/>
      <c r="GP102" s="156"/>
      <c r="GQ102" s="156"/>
      <c r="GR102" s="156"/>
      <c r="GS102" s="156"/>
      <c r="GT102" s="156"/>
    </row>
    <row r="103" spans="1:202" ht="21.75">
      <c r="A103" s="152"/>
      <c r="B103" s="152"/>
      <c r="C103" s="153"/>
      <c r="D103" s="153"/>
      <c r="E103" s="154"/>
      <c r="F103" s="155"/>
      <c r="G103" s="156"/>
      <c r="H103" s="156"/>
      <c r="I103" s="156"/>
      <c r="J103" s="156"/>
      <c r="K103" s="157"/>
      <c r="L103" s="157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6"/>
      <c r="BH103" s="156"/>
      <c r="BI103" s="156"/>
      <c r="BJ103" s="156"/>
      <c r="BK103" s="156"/>
      <c r="BL103" s="156"/>
      <c r="BM103" s="156"/>
      <c r="BN103" s="156"/>
      <c r="BO103" s="156"/>
      <c r="BP103" s="156"/>
      <c r="BQ103" s="156"/>
      <c r="BR103" s="156"/>
      <c r="BS103" s="156"/>
      <c r="BT103" s="156"/>
      <c r="BU103" s="156"/>
      <c r="BV103" s="156"/>
      <c r="BW103" s="156"/>
      <c r="BX103" s="156"/>
      <c r="BY103" s="156"/>
      <c r="BZ103" s="156"/>
      <c r="CA103" s="156"/>
      <c r="CB103" s="156"/>
      <c r="CC103" s="156"/>
      <c r="CD103" s="156"/>
      <c r="CE103" s="156"/>
      <c r="CF103" s="156"/>
      <c r="CG103" s="156"/>
      <c r="CH103" s="156"/>
      <c r="CI103" s="156"/>
      <c r="CJ103" s="156"/>
      <c r="CK103" s="156"/>
      <c r="CL103" s="156"/>
      <c r="CM103" s="156"/>
      <c r="CN103" s="156"/>
      <c r="CO103" s="156"/>
      <c r="CP103" s="156"/>
      <c r="CQ103" s="156"/>
      <c r="CR103" s="156"/>
      <c r="CS103" s="156"/>
      <c r="CT103" s="156"/>
      <c r="CU103" s="156"/>
      <c r="CV103" s="156"/>
      <c r="CW103" s="156"/>
      <c r="CX103" s="156"/>
      <c r="CY103" s="156"/>
      <c r="CZ103" s="156"/>
      <c r="DA103" s="156"/>
      <c r="DB103" s="156"/>
      <c r="DC103" s="156"/>
      <c r="DD103" s="156"/>
      <c r="DE103" s="156"/>
      <c r="DF103" s="156"/>
      <c r="DG103" s="156"/>
      <c r="DH103" s="156"/>
      <c r="DI103" s="156"/>
      <c r="DJ103" s="156"/>
      <c r="DK103" s="156"/>
      <c r="DL103" s="156"/>
      <c r="DM103" s="156"/>
      <c r="DN103" s="156"/>
      <c r="DO103" s="156"/>
      <c r="DP103" s="156"/>
      <c r="DQ103" s="156"/>
      <c r="DR103" s="190"/>
      <c r="DS103" s="190"/>
      <c r="DT103" s="156"/>
      <c r="DU103" s="156"/>
      <c r="DV103" s="190" t="s">
        <v>276</v>
      </c>
      <c r="DW103" s="190" t="s">
        <v>277</v>
      </c>
      <c r="DX103" s="190" t="s">
        <v>278</v>
      </c>
      <c r="DY103" s="193">
        <v>0</v>
      </c>
      <c r="DZ103" s="193">
        <v>1.11</v>
      </c>
      <c r="EA103" s="193">
        <f>+DZ103</f>
        <v>1.11</v>
      </c>
      <c r="EB103" s="190" t="s">
        <v>309</v>
      </c>
      <c r="EC103" s="190" t="s">
        <v>268</v>
      </c>
      <c r="ED103" s="156">
        <v>2.424</v>
      </c>
      <c r="EE103" s="156">
        <v>5.154</v>
      </c>
      <c r="EF103" s="193">
        <f aca="true" t="shared" si="19" ref="EF103:EF109">+ED103/EE103</f>
        <v>0.470314318975553</v>
      </c>
      <c r="EG103" s="156"/>
      <c r="EH103" s="201" t="s">
        <v>328</v>
      </c>
      <c r="EI103" s="189">
        <v>1.5</v>
      </c>
      <c r="EJ103" s="156">
        <v>1.42</v>
      </c>
      <c r="EK103" s="156">
        <v>0.018</v>
      </c>
      <c r="EL103" s="156"/>
      <c r="EM103" s="156">
        <v>0.06</v>
      </c>
      <c r="EN103" s="189">
        <v>2.3</v>
      </c>
      <c r="EO103" s="156">
        <f>1.7-EJ103</f>
        <v>0.28</v>
      </c>
      <c r="EP103" s="156"/>
      <c r="EQ103" s="156"/>
      <c r="ER103" s="156"/>
      <c r="ES103" s="156"/>
      <c r="ET103" s="189">
        <v>1</v>
      </c>
      <c r="EV103" s="189">
        <v>3</v>
      </c>
      <c r="EW103" s="156">
        <v>10</v>
      </c>
      <c r="EX103" s="156">
        <v>12</v>
      </c>
      <c r="EY103" s="156"/>
      <c r="EZ103" s="156"/>
      <c r="FA103" s="190">
        <v>1.5</v>
      </c>
      <c r="FB103" s="190">
        <v>1.5</v>
      </c>
      <c r="FC103" s="190">
        <v>1</v>
      </c>
      <c r="FD103" s="190">
        <v>3</v>
      </c>
      <c r="FE103" s="190">
        <v>2</v>
      </c>
      <c r="FF103" s="190" t="s">
        <v>268</v>
      </c>
      <c r="FG103" s="190" t="s">
        <v>268</v>
      </c>
      <c r="FH103" s="190" t="s">
        <v>268</v>
      </c>
      <c r="FI103" s="190" t="s">
        <v>268</v>
      </c>
      <c r="FJ103" s="190" t="s">
        <v>268</v>
      </c>
      <c r="FK103" s="190" t="s">
        <v>268</v>
      </c>
      <c r="FL103" s="190" t="s">
        <v>268</v>
      </c>
      <c r="FM103" s="190" t="s">
        <v>268</v>
      </c>
      <c r="FN103" s="190" t="s">
        <v>268</v>
      </c>
      <c r="FO103" s="190" t="s">
        <v>268</v>
      </c>
      <c r="FP103" s="190" t="s">
        <v>268</v>
      </c>
      <c r="FQ103" s="190">
        <v>1</v>
      </c>
      <c r="FR103" s="190">
        <v>37</v>
      </c>
      <c r="FS103" s="190">
        <v>1</v>
      </c>
      <c r="FT103" s="190" t="s">
        <v>268</v>
      </c>
      <c r="FU103" s="156"/>
      <c r="FV103" s="156"/>
      <c r="FW103" s="156"/>
      <c r="FX103" s="156"/>
      <c r="FY103" s="156"/>
      <c r="FZ103" s="156"/>
      <c r="GA103" s="156"/>
      <c r="GB103" s="156"/>
      <c r="GC103" s="156"/>
      <c r="GD103" s="156"/>
      <c r="GE103" s="156"/>
      <c r="GF103" s="156"/>
      <c r="GG103" s="156"/>
      <c r="GH103" s="156"/>
      <c r="GI103" s="156"/>
      <c r="GJ103" s="156"/>
      <c r="GK103" s="156"/>
      <c r="GL103" s="156"/>
      <c r="GM103" s="190"/>
      <c r="GN103" s="189"/>
      <c r="GO103" s="156"/>
      <c r="GP103" s="156"/>
      <c r="GQ103" s="156"/>
      <c r="GR103" s="156"/>
      <c r="GS103" s="156"/>
      <c r="GT103" s="156"/>
    </row>
    <row r="104" spans="1:202" ht="21.75">
      <c r="A104" s="152"/>
      <c r="B104" s="152"/>
      <c r="C104" s="153"/>
      <c r="D104" s="153"/>
      <c r="E104" s="154"/>
      <c r="F104" s="155"/>
      <c r="G104" s="156"/>
      <c r="H104" s="156"/>
      <c r="I104" s="156"/>
      <c r="J104" s="156"/>
      <c r="K104" s="157"/>
      <c r="L104" s="157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AK104" s="156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156"/>
      <c r="AV104" s="156"/>
      <c r="AW104" s="156"/>
      <c r="AX104" s="156"/>
      <c r="AY104" s="156"/>
      <c r="AZ104" s="156"/>
      <c r="BA104" s="156"/>
      <c r="BB104" s="156"/>
      <c r="BC104" s="156"/>
      <c r="BD104" s="156"/>
      <c r="BE104" s="156"/>
      <c r="BF104" s="156"/>
      <c r="BG104" s="156"/>
      <c r="BH104" s="156"/>
      <c r="BI104" s="156"/>
      <c r="BJ104" s="156"/>
      <c r="BK104" s="156"/>
      <c r="BL104" s="156"/>
      <c r="BM104" s="156"/>
      <c r="BN104" s="156"/>
      <c r="BO104" s="156"/>
      <c r="BP104" s="156"/>
      <c r="BQ104" s="156"/>
      <c r="BR104" s="156"/>
      <c r="BS104" s="156"/>
      <c r="BT104" s="156"/>
      <c r="BU104" s="156"/>
      <c r="BV104" s="156"/>
      <c r="BW104" s="156"/>
      <c r="BX104" s="156"/>
      <c r="BY104" s="156"/>
      <c r="BZ104" s="156"/>
      <c r="CA104" s="156"/>
      <c r="CB104" s="156"/>
      <c r="CC104" s="156"/>
      <c r="CD104" s="156"/>
      <c r="CE104" s="156"/>
      <c r="CF104" s="156"/>
      <c r="CG104" s="156"/>
      <c r="CH104" s="156"/>
      <c r="CI104" s="156"/>
      <c r="CJ104" s="156"/>
      <c r="CK104" s="156"/>
      <c r="CL104" s="156"/>
      <c r="CM104" s="156"/>
      <c r="CN104" s="156"/>
      <c r="CO104" s="156"/>
      <c r="CP104" s="156"/>
      <c r="CQ104" s="156"/>
      <c r="CR104" s="156"/>
      <c r="CS104" s="156"/>
      <c r="CT104" s="156"/>
      <c r="CU104" s="156"/>
      <c r="CV104" s="156"/>
      <c r="CW104" s="156"/>
      <c r="CX104" s="156"/>
      <c r="CY104" s="156"/>
      <c r="CZ104" s="156"/>
      <c r="DA104" s="156"/>
      <c r="DB104" s="156"/>
      <c r="DC104" s="156"/>
      <c r="DD104" s="156"/>
      <c r="DE104" s="156"/>
      <c r="DF104" s="156"/>
      <c r="DG104" s="156"/>
      <c r="DH104" s="156"/>
      <c r="DI104" s="156"/>
      <c r="DJ104" s="156"/>
      <c r="DK104" s="156"/>
      <c r="DL104" s="156"/>
      <c r="DM104" s="156"/>
      <c r="DN104" s="156"/>
      <c r="DO104" s="156"/>
      <c r="DP104" s="156"/>
      <c r="DQ104" s="156"/>
      <c r="DR104" s="190"/>
      <c r="DS104" s="190"/>
      <c r="DT104" s="156"/>
      <c r="DU104" s="156"/>
      <c r="DV104" s="156"/>
      <c r="DW104" s="156"/>
      <c r="DX104" s="156"/>
      <c r="DY104" s="193">
        <v>1.11</v>
      </c>
      <c r="DZ104" s="193">
        <v>5</v>
      </c>
      <c r="EA104" s="193">
        <f aca="true" t="shared" si="20" ref="EA104:EA109">+DZ104-DY104</f>
        <v>3.8899999999999997</v>
      </c>
      <c r="EB104" s="156"/>
      <c r="EC104" s="156"/>
      <c r="ED104" s="193">
        <v>1.79</v>
      </c>
      <c r="EE104" s="156">
        <v>4.114</v>
      </c>
      <c r="EF104" s="193">
        <f t="shared" si="19"/>
        <v>0.4350996596985902</v>
      </c>
      <c r="EG104" s="156"/>
      <c r="EH104" s="201" t="s">
        <v>328</v>
      </c>
      <c r="EI104" s="189">
        <v>1.5</v>
      </c>
      <c r="EJ104" s="156">
        <v>1.23</v>
      </c>
      <c r="EK104" s="156">
        <v>0.018</v>
      </c>
      <c r="EL104" s="156"/>
      <c r="EM104" s="156">
        <v>0.06</v>
      </c>
      <c r="EN104" s="189">
        <v>2</v>
      </c>
      <c r="EO104" s="156">
        <f>1.45-EJ104</f>
        <v>0.21999999999999997</v>
      </c>
      <c r="EP104" s="156"/>
      <c r="EQ104" s="156"/>
      <c r="ER104" s="156"/>
      <c r="ES104" s="156"/>
      <c r="ET104" s="189">
        <v>1</v>
      </c>
      <c r="EV104" s="189">
        <v>3</v>
      </c>
      <c r="EW104" s="156">
        <v>10</v>
      </c>
      <c r="EX104" s="156">
        <v>12</v>
      </c>
      <c r="EY104" s="156"/>
      <c r="EZ104" s="156"/>
      <c r="FA104" s="190">
        <v>1.5</v>
      </c>
      <c r="FB104" s="190">
        <v>1.5</v>
      </c>
      <c r="FC104" s="156"/>
      <c r="FD104" s="156"/>
      <c r="FE104" s="156"/>
      <c r="FF104" s="156"/>
      <c r="FG104" s="156"/>
      <c r="FH104" s="156"/>
      <c r="FI104" s="156"/>
      <c r="FJ104" s="156"/>
      <c r="FK104" s="156"/>
      <c r="FL104" s="156"/>
      <c r="FM104" s="156"/>
      <c r="FN104" s="156"/>
      <c r="FO104" s="156"/>
      <c r="FP104" s="156"/>
      <c r="FQ104" s="156"/>
      <c r="FR104" s="156"/>
      <c r="FS104" s="156"/>
      <c r="FT104" s="156"/>
      <c r="FU104" s="156"/>
      <c r="FV104" s="156"/>
      <c r="FW104" s="156"/>
      <c r="FX104" s="156"/>
      <c r="FY104" s="156"/>
      <c r="FZ104" s="156"/>
      <c r="GA104" s="156"/>
      <c r="GB104" s="156"/>
      <c r="GC104" s="156"/>
      <c r="GD104" s="156"/>
      <c r="GE104" s="156"/>
      <c r="GF104" s="156"/>
      <c r="GG104" s="156"/>
      <c r="GH104" s="156"/>
      <c r="GI104" s="156"/>
      <c r="GJ104" s="156"/>
      <c r="GK104" s="156"/>
      <c r="GL104" s="156"/>
      <c r="GM104" s="190"/>
      <c r="GN104" s="189"/>
      <c r="GO104" s="156"/>
      <c r="GP104" s="156"/>
      <c r="GQ104" s="156"/>
      <c r="GR104" s="156"/>
      <c r="GS104" s="156"/>
      <c r="GT104" s="156"/>
    </row>
    <row r="105" spans="1:202" ht="21.75">
      <c r="A105" s="152"/>
      <c r="B105" s="152"/>
      <c r="C105" s="153"/>
      <c r="D105" s="153"/>
      <c r="E105" s="154"/>
      <c r="F105" s="155"/>
      <c r="G105" s="156"/>
      <c r="H105" s="156"/>
      <c r="I105" s="156"/>
      <c r="J105" s="156"/>
      <c r="K105" s="157"/>
      <c r="L105" s="157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156"/>
      <c r="AS105" s="156"/>
      <c r="AT105" s="156"/>
      <c r="AU105" s="156"/>
      <c r="AV105" s="156"/>
      <c r="AW105" s="156"/>
      <c r="AX105" s="156"/>
      <c r="AY105" s="156"/>
      <c r="AZ105" s="156"/>
      <c r="BA105" s="156"/>
      <c r="BB105" s="156"/>
      <c r="BC105" s="156"/>
      <c r="BD105" s="156"/>
      <c r="BE105" s="156"/>
      <c r="BF105" s="156"/>
      <c r="BG105" s="156"/>
      <c r="BH105" s="156"/>
      <c r="BI105" s="156"/>
      <c r="BJ105" s="156"/>
      <c r="BK105" s="156"/>
      <c r="BL105" s="156"/>
      <c r="BM105" s="156"/>
      <c r="BN105" s="156"/>
      <c r="BO105" s="156"/>
      <c r="BP105" s="156"/>
      <c r="BQ105" s="156"/>
      <c r="BR105" s="156"/>
      <c r="BS105" s="156"/>
      <c r="BT105" s="156"/>
      <c r="BU105" s="156"/>
      <c r="BV105" s="156"/>
      <c r="BW105" s="156"/>
      <c r="BX105" s="156"/>
      <c r="BY105" s="156"/>
      <c r="BZ105" s="156"/>
      <c r="CA105" s="156"/>
      <c r="CB105" s="156"/>
      <c r="CC105" s="156"/>
      <c r="CD105" s="156"/>
      <c r="CE105" s="156"/>
      <c r="CF105" s="156"/>
      <c r="CG105" s="156"/>
      <c r="CH105" s="156"/>
      <c r="CI105" s="156"/>
      <c r="CJ105" s="156"/>
      <c r="CK105" s="156"/>
      <c r="CL105" s="156"/>
      <c r="CM105" s="156"/>
      <c r="CN105" s="156"/>
      <c r="CO105" s="156"/>
      <c r="CP105" s="156"/>
      <c r="CQ105" s="156"/>
      <c r="CR105" s="156"/>
      <c r="CS105" s="156"/>
      <c r="CT105" s="156"/>
      <c r="CU105" s="156"/>
      <c r="CV105" s="156"/>
      <c r="CW105" s="156"/>
      <c r="CX105" s="156"/>
      <c r="CY105" s="156"/>
      <c r="CZ105" s="156"/>
      <c r="DA105" s="156"/>
      <c r="DB105" s="156"/>
      <c r="DC105" s="156"/>
      <c r="DD105" s="156"/>
      <c r="DE105" s="156"/>
      <c r="DF105" s="156"/>
      <c r="DG105" s="156"/>
      <c r="DH105" s="156"/>
      <c r="DI105" s="156"/>
      <c r="DJ105" s="156"/>
      <c r="DK105" s="156"/>
      <c r="DL105" s="156"/>
      <c r="DM105" s="156"/>
      <c r="DN105" s="156"/>
      <c r="DO105" s="156"/>
      <c r="DP105" s="156"/>
      <c r="DQ105" s="156"/>
      <c r="DR105" s="190"/>
      <c r="DS105" s="190"/>
      <c r="DT105" s="156"/>
      <c r="DU105" s="156"/>
      <c r="DV105" s="156"/>
      <c r="DW105" s="156"/>
      <c r="DX105" s="156"/>
      <c r="DY105" s="193">
        <v>5</v>
      </c>
      <c r="DZ105" s="193">
        <v>6</v>
      </c>
      <c r="EA105" s="193">
        <f t="shared" si="20"/>
        <v>1</v>
      </c>
      <c r="EB105" s="156"/>
      <c r="EC105" s="156"/>
      <c r="ED105" s="193">
        <v>1.19</v>
      </c>
      <c r="EE105" s="156">
        <v>2.784</v>
      </c>
      <c r="EF105" s="193">
        <f t="shared" si="19"/>
        <v>0.4274425287356322</v>
      </c>
      <c r="EG105" s="156"/>
      <c r="EH105" s="201" t="s">
        <v>328</v>
      </c>
      <c r="EI105" s="189">
        <v>1.2</v>
      </c>
      <c r="EJ105" s="156">
        <v>1.02</v>
      </c>
      <c r="EK105" s="156">
        <v>0.018</v>
      </c>
      <c r="EL105" s="156"/>
      <c r="EM105" s="156">
        <v>0.06</v>
      </c>
      <c r="EN105" s="156">
        <v>1.75</v>
      </c>
      <c r="EO105" s="156">
        <f>1.25-EJ105</f>
        <v>0.22999999999999998</v>
      </c>
      <c r="EP105" s="156"/>
      <c r="EQ105" s="156"/>
      <c r="ER105" s="156"/>
      <c r="ES105" s="156"/>
      <c r="ET105" s="189">
        <v>1</v>
      </c>
      <c r="EV105" s="189">
        <v>3</v>
      </c>
      <c r="EW105" s="156">
        <v>10</v>
      </c>
      <c r="EX105" s="156">
        <v>12</v>
      </c>
      <c r="EY105" s="156"/>
      <c r="EZ105" s="156"/>
      <c r="FA105" s="190">
        <v>1.5</v>
      </c>
      <c r="FB105" s="190">
        <v>1.5</v>
      </c>
      <c r="FC105" s="156"/>
      <c r="FD105" s="156"/>
      <c r="FE105" s="156"/>
      <c r="FF105" s="156"/>
      <c r="FG105" s="156"/>
      <c r="FH105" s="156"/>
      <c r="FI105" s="156"/>
      <c r="FJ105" s="156"/>
      <c r="FK105" s="156"/>
      <c r="FL105" s="156"/>
      <c r="FM105" s="156"/>
      <c r="FN105" s="156"/>
      <c r="FO105" s="156"/>
      <c r="FP105" s="156"/>
      <c r="FQ105" s="156"/>
      <c r="FR105" s="156"/>
      <c r="FS105" s="156"/>
      <c r="FT105" s="156"/>
      <c r="FU105" s="156"/>
      <c r="FV105" s="156"/>
      <c r="FW105" s="156"/>
      <c r="FX105" s="156"/>
      <c r="FY105" s="156"/>
      <c r="FZ105" s="156"/>
      <c r="GA105" s="156"/>
      <c r="GB105" s="156"/>
      <c r="GC105" s="156"/>
      <c r="GD105" s="156"/>
      <c r="GE105" s="156"/>
      <c r="GF105" s="156"/>
      <c r="GG105" s="156"/>
      <c r="GH105" s="156"/>
      <c r="GI105" s="156"/>
      <c r="GJ105" s="156"/>
      <c r="GK105" s="156"/>
      <c r="GL105" s="156"/>
      <c r="GM105" s="190"/>
      <c r="GN105" s="189"/>
      <c r="GO105" s="156"/>
      <c r="GP105" s="156"/>
      <c r="GQ105" s="156"/>
      <c r="GR105" s="156"/>
      <c r="GS105" s="156"/>
      <c r="GT105" s="156"/>
    </row>
    <row r="106" spans="1:202" ht="21.75">
      <c r="A106" s="152"/>
      <c r="B106" s="152"/>
      <c r="C106" s="153"/>
      <c r="D106" s="153"/>
      <c r="E106" s="154"/>
      <c r="F106" s="155"/>
      <c r="G106" s="156"/>
      <c r="H106" s="156"/>
      <c r="I106" s="156"/>
      <c r="J106" s="156"/>
      <c r="K106" s="157"/>
      <c r="L106" s="157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6"/>
      <c r="AM106" s="156"/>
      <c r="AN106" s="156"/>
      <c r="AO106" s="156"/>
      <c r="AP106" s="156"/>
      <c r="AQ106" s="156"/>
      <c r="AR106" s="156"/>
      <c r="AS106" s="156"/>
      <c r="AT106" s="156"/>
      <c r="AU106" s="156"/>
      <c r="AV106" s="156"/>
      <c r="AW106" s="156"/>
      <c r="AX106" s="156"/>
      <c r="AY106" s="156"/>
      <c r="AZ106" s="156"/>
      <c r="BA106" s="156"/>
      <c r="BB106" s="156"/>
      <c r="BC106" s="156"/>
      <c r="BD106" s="156"/>
      <c r="BE106" s="156"/>
      <c r="BF106" s="156"/>
      <c r="BG106" s="156"/>
      <c r="BH106" s="156"/>
      <c r="BI106" s="156"/>
      <c r="BJ106" s="156"/>
      <c r="BK106" s="156"/>
      <c r="BL106" s="156"/>
      <c r="BM106" s="156"/>
      <c r="BN106" s="156"/>
      <c r="BO106" s="156"/>
      <c r="BP106" s="156"/>
      <c r="BQ106" s="156"/>
      <c r="BR106" s="156"/>
      <c r="BS106" s="156"/>
      <c r="BT106" s="156"/>
      <c r="BU106" s="156"/>
      <c r="BV106" s="156"/>
      <c r="BW106" s="156"/>
      <c r="BX106" s="156"/>
      <c r="BY106" s="156"/>
      <c r="BZ106" s="156"/>
      <c r="CA106" s="156"/>
      <c r="CB106" s="156"/>
      <c r="CC106" s="156"/>
      <c r="CD106" s="156"/>
      <c r="CE106" s="156"/>
      <c r="CF106" s="156"/>
      <c r="CG106" s="156"/>
      <c r="CH106" s="156"/>
      <c r="CI106" s="156"/>
      <c r="CJ106" s="156"/>
      <c r="CK106" s="156"/>
      <c r="CL106" s="156"/>
      <c r="CM106" s="156"/>
      <c r="CN106" s="156"/>
      <c r="CO106" s="156"/>
      <c r="CP106" s="156"/>
      <c r="CQ106" s="156"/>
      <c r="CR106" s="156"/>
      <c r="CS106" s="156"/>
      <c r="CT106" s="156"/>
      <c r="CU106" s="156"/>
      <c r="CV106" s="156"/>
      <c r="CW106" s="156"/>
      <c r="CX106" s="156"/>
      <c r="CY106" s="156"/>
      <c r="CZ106" s="156"/>
      <c r="DA106" s="156"/>
      <c r="DB106" s="156"/>
      <c r="DC106" s="156"/>
      <c r="DD106" s="156"/>
      <c r="DE106" s="156"/>
      <c r="DF106" s="156"/>
      <c r="DG106" s="156"/>
      <c r="DH106" s="156"/>
      <c r="DI106" s="156"/>
      <c r="DJ106" s="156"/>
      <c r="DK106" s="156"/>
      <c r="DL106" s="156"/>
      <c r="DM106" s="156"/>
      <c r="DN106" s="156"/>
      <c r="DO106" s="156"/>
      <c r="DP106" s="156"/>
      <c r="DQ106" s="156"/>
      <c r="DR106" s="190"/>
      <c r="DS106" s="190"/>
      <c r="DT106" s="156"/>
      <c r="DU106" s="156"/>
      <c r="DV106" s="156"/>
      <c r="DW106" s="156"/>
      <c r="DX106" s="156"/>
      <c r="DY106" s="193">
        <v>6</v>
      </c>
      <c r="DZ106" s="156">
        <v>7.458</v>
      </c>
      <c r="EA106" s="193">
        <f t="shared" si="20"/>
        <v>1.4580000000000002</v>
      </c>
      <c r="EB106" s="156"/>
      <c r="EC106" s="156"/>
      <c r="ED106" s="156">
        <v>0.825</v>
      </c>
      <c r="EE106" s="156">
        <v>2.115</v>
      </c>
      <c r="EF106" s="193">
        <f t="shared" si="19"/>
        <v>0.39007092198581556</v>
      </c>
      <c r="EG106" s="156"/>
      <c r="EH106" s="201" t="s">
        <v>328</v>
      </c>
      <c r="EI106" s="189">
        <v>1</v>
      </c>
      <c r="EJ106" s="189">
        <v>0.9</v>
      </c>
      <c r="EK106" s="156">
        <v>0.018</v>
      </c>
      <c r="EL106" s="156"/>
      <c r="EM106" s="156">
        <v>0.06</v>
      </c>
      <c r="EN106" s="189">
        <v>1.5</v>
      </c>
      <c r="EO106" s="189">
        <f>1.05-EJ106</f>
        <v>0.15000000000000002</v>
      </c>
      <c r="EP106" s="156"/>
      <c r="EQ106" s="156"/>
      <c r="ER106" s="156"/>
      <c r="ES106" s="156"/>
      <c r="ET106" s="189">
        <v>1</v>
      </c>
      <c r="EV106" s="189">
        <v>3</v>
      </c>
      <c r="EW106" s="156">
        <v>10</v>
      </c>
      <c r="EX106" s="156">
        <v>12</v>
      </c>
      <c r="EY106" s="156"/>
      <c r="EZ106" s="156"/>
      <c r="FA106" s="190">
        <v>1.5</v>
      </c>
      <c r="FB106" s="190">
        <v>1.5</v>
      </c>
      <c r="FC106" s="156"/>
      <c r="FD106" s="156"/>
      <c r="FE106" s="156"/>
      <c r="FF106" s="156"/>
      <c r="FG106" s="156"/>
      <c r="FH106" s="156"/>
      <c r="FI106" s="156"/>
      <c r="FJ106" s="156"/>
      <c r="FK106" s="156"/>
      <c r="FL106" s="156"/>
      <c r="FM106" s="156"/>
      <c r="FN106" s="156"/>
      <c r="FO106" s="156"/>
      <c r="FP106" s="156"/>
      <c r="FQ106" s="156"/>
      <c r="FR106" s="156"/>
      <c r="FS106" s="156"/>
      <c r="FT106" s="156"/>
      <c r="FU106" s="156"/>
      <c r="FV106" s="156"/>
      <c r="FW106" s="156"/>
      <c r="FX106" s="156"/>
      <c r="FY106" s="156"/>
      <c r="FZ106" s="156"/>
      <c r="GA106" s="156"/>
      <c r="GB106" s="156"/>
      <c r="GC106" s="156"/>
      <c r="GD106" s="156"/>
      <c r="GE106" s="156"/>
      <c r="GF106" s="156"/>
      <c r="GG106" s="156"/>
      <c r="GH106" s="156"/>
      <c r="GI106" s="156"/>
      <c r="GJ106" s="156"/>
      <c r="GK106" s="156"/>
      <c r="GL106" s="156"/>
      <c r="GM106" s="190"/>
      <c r="GN106" s="189"/>
      <c r="GO106" s="156"/>
      <c r="GP106" s="156"/>
      <c r="GQ106" s="156"/>
      <c r="GR106" s="156"/>
      <c r="GS106" s="156"/>
      <c r="GT106" s="156"/>
    </row>
    <row r="107" spans="1:202" ht="21.75">
      <c r="A107" s="152"/>
      <c r="B107" s="152"/>
      <c r="C107" s="153"/>
      <c r="D107" s="153"/>
      <c r="E107" s="154"/>
      <c r="F107" s="155"/>
      <c r="G107" s="156"/>
      <c r="H107" s="156"/>
      <c r="I107" s="156"/>
      <c r="J107" s="156"/>
      <c r="K107" s="157"/>
      <c r="L107" s="157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56"/>
      <c r="AK107" s="156"/>
      <c r="AL107" s="156"/>
      <c r="AM107" s="156"/>
      <c r="AN107" s="156"/>
      <c r="AO107" s="156"/>
      <c r="AP107" s="156"/>
      <c r="AQ107" s="156"/>
      <c r="AR107" s="156"/>
      <c r="AS107" s="156"/>
      <c r="AT107" s="156"/>
      <c r="AU107" s="156"/>
      <c r="AV107" s="156"/>
      <c r="AW107" s="156"/>
      <c r="AX107" s="156"/>
      <c r="AY107" s="156"/>
      <c r="AZ107" s="156"/>
      <c r="BA107" s="156"/>
      <c r="BB107" s="156"/>
      <c r="BC107" s="156"/>
      <c r="BD107" s="156"/>
      <c r="BE107" s="156"/>
      <c r="BF107" s="156"/>
      <c r="BG107" s="156"/>
      <c r="BH107" s="156"/>
      <c r="BI107" s="156"/>
      <c r="BJ107" s="156"/>
      <c r="BK107" s="156"/>
      <c r="BL107" s="156"/>
      <c r="BM107" s="156"/>
      <c r="BN107" s="156"/>
      <c r="BO107" s="156"/>
      <c r="BP107" s="156"/>
      <c r="BQ107" s="156"/>
      <c r="BR107" s="156"/>
      <c r="BS107" s="156"/>
      <c r="BT107" s="156"/>
      <c r="BU107" s="156"/>
      <c r="BV107" s="156"/>
      <c r="BW107" s="156"/>
      <c r="BX107" s="156"/>
      <c r="BY107" s="156"/>
      <c r="BZ107" s="156"/>
      <c r="CA107" s="156"/>
      <c r="CB107" s="156"/>
      <c r="CC107" s="156"/>
      <c r="CD107" s="156"/>
      <c r="CE107" s="156"/>
      <c r="CF107" s="156"/>
      <c r="CG107" s="156"/>
      <c r="CH107" s="156"/>
      <c r="CI107" s="156"/>
      <c r="CJ107" s="156"/>
      <c r="CK107" s="156"/>
      <c r="CL107" s="156"/>
      <c r="CM107" s="156"/>
      <c r="CN107" s="156"/>
      <c r="CO107" s="156"/>
      <c r="CP107" s="156"/>
      <c r="CQ107" s="156"/>
      <c r="CR107" s="156"/>
      <c r="CS107" s="156"/>
      <c r="CT107" s="156"/>
      <c r="CU107" s="156"/>
      <c r="CV107" s="156"/>
      <c r="CW107" s="156"/>
      <c r="CX107" s="156"/>
      <c r="CY107" s="156"/>
      <c r="CZ107" s="156"/>
      <c r="DA107" s="156"/>
      <c r="DB107" s="156"/>
      <c r="DC107" s="156"/>
      <c r="DD107" s="156"/>
      <c r="DE107" s="156"/>
      <c r="DF107" s="156"/>
      <c r="DG107" s="156"/>
      <c r="DH107" s="156"/>
      <c r="DI107" s="156"/>
      <c r="DJ107" s="156"/>
      <c r="DK107" s="156"/>
      <c r="DL107" s="156"/>
      <c r="DM107" s="156"/>
      <c r="DN107" s="156"/>
      <c r="DO107" s="156"/>
      <c r="DP107" s="156"/>
      <c r="DQ107" s="156"/>
      <c r="DR107" s="190"/>
      <c r="DS107" s="190"/>
      <c r="DT107" s="156"/>
      <c r="DU107" s="156"/>
      <c r="DV107" s="156"/>
      <c r="DW107" s="156"/>
      <c r="DX107" s="156"/>
      <c r="DY107" s="156">
        <v>7.458</v>
      </c>
      <c r="DZ107" s="193">
        <v>10.2</v>
      </c>
      <c r="EA107" s="193">
        <f t="shared" si="20"/>
        <v>2.741999999999999</v>
      </c>
      <c r="EB107" s="156"/>
      <c r="EC107" s="156"/>
      <c r="ED107" s="156">
        <v>0.555</v>
      </c>
      <c r="EE107" s="156">
        <v>1.568</v>
      </c>
      <c r="EF107" s="193">
        <f t="shared" si="19"/>
        <v>0.3539540816326531</v>
      </c>
      <c r="EG107" s="156"/>
      <c r="EH107" s="201" t="s">
        <v>328</v>
      </c>
      <c r="EI107" s="189">
        <v>0.8</v>
      </c>
      <c r="EJ107" s="156">
        <v>0.79</v>
      </c>
      <c r="EK107" s="156">
        <v>0.018</v>
      </c>
      <c r="EL107" s="156"/>
      <c r="EM107" s="156">
        <v>0.06</v>
      </c>
      <c r="EN107" s="156">
        <v>1.45</v>
      </c>
      <c r="EO107" s="156">
        <f>1-EJ107</f>
        <v>0.20999999999999996</v>
      </c>
      <c r="EP107" s="156"/>
      <c r="EQ107" s="156"/>
      <c r="ER107" s="156"/>
      <c r="ES107" s="156"/>
      <c r="ET107" s="189">
        <v>1</v>
      </c>
      <c r="EV107" s="189">
        <v>3</v>
      </c>
      <c r="EW107" s="156">
        <v>10</v>
      </c>
      <c r="EX107" s="156">
        <v>12</v>
      </c>
      <c r="EY107" s="156"/>
      <c r="EZ107" s="156"/>
      <c r="FA107" s="190">
        <v>1.5</v>
      </c>
      <c r="FB107" s="190">
        <v>1.5</v>
      </c>
      <c r="FC107" s="156"/>
      <c r="FD107" s="156"/>
      <c r="FE107" s="156"/>
      <c r="FF107" s="156"/>
      <c r="FG107" s="156"/>
      <c r="FH107" s="156"/>
      <c r="FI107" s="156"/>
      <c r="FJ107" s="156"/>
      <c r="FK107" s="156"/>
      <c r="FL107" s="156"/>
      <c r="FM107" s="156"/>
      <c r="FN107" s="156"/>
      <c r="FO107" s="156"/>
      <c r="FP107" s="156"/>
      <c r="FQ107" s="156"/>
      <c r="FR107" s="156"/>
      <c r="FS107" s="156"/>
      <c r="FT107" s="156"/>
      <c r="FU107" s="156"/>
      <c r="FV107" s="156"/>
      <c r="FW107" s="156"/>
      <c r="FX107" s="156"/>
      <c r="FY107" s="156"/>
      <c r="FZ107" s="156"/>
      <c r="GA107" s="156"/>
      <c r="GB107" s="156"/>
      <c r="GC107" s="156"/>
      <c r="GD107" s="156"/>
      <c r="GE107" s="156"/>
      <c r="GF107" s="156"/>
      <c r="GG107" s="156"/>
      <c r="GH107" s="156"/>
      <c r="GI107" s="156"/>
      <c r="GJ107" s="156"/>
      <c r="GK107" s="156"/>
      <c r="GL107" s="156"/>
      <c r="GM107" s="190"/>
      <c r="GN107" s="189"/>
      <c r="GO107" s="156"/>
      <c r="GP107" s="156"/>
      <c r="GQ107" s="156"/>
      <c r="GR107" s="156"/>
      <c r="GS107" s="156"/>
      <c r="GT107" s="156"/>
    </row>
    <row r="108" spans="1:202" ht="21.75">
      <c r="A108" s="152"/>
      <c r="B108" s="152"/>
      <c r="C108" s="153"/>
      <c r="D108" s="153"/>
      <c r="E108" s="154"/>
      <c r="F108" s="155"/>
      <c r="G108" s="156"/>
      <c r="H108" s="156"/>
      <c r="I108" s="156"/>
      <c r="J108" s="156"/>
      <c r="K108" s="157"/>
      <c r="L108" s="157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6"/>
      <c r="AK108" s="156"/>
      <c r="AL108" s="156"/>
      <c r="AM108" s="156"/>
      <c r="AN108" s="156"/>
      <c r="AO108" s="156"/>
      <c r="AP108" s="156"/>
      <c r="AQ108" s="156"/>
      <c r="AR108" s="156"/>
      <c r="AS108" s="156"/>
      <c r="AT108" s="156"/>
      <c r="AU108" s="156"/>
      <c r="AV108" s="156"/>
      <c r="AW108" s="156"/>
      <c r="AX108" s="156"/>
      <c r="AY108" s="156"/>
      <c r="AZ108" s="156"/>
      <c r="BA108" s="156"/>
      <c r="BB108" s="156"/>
      <c r="BC108" s="156"/>
      <c r="BD108" s="156"/>
      <c r="BE108" s="156"/>
      <c r="BF108" s="156"/>
      <c r="BG108" s="156"/>
      <c r="BH108" s="156"/>
      <c r="BI108" s="156"/>
      <c r="BJ108" s="156"/>
      <c r="BK108" s="156"/>
      <c r="BL108" s="156"/>
      <c r="BM108" s="156"/>
      <c r="BN108" s="156"/>
      <c r="BO108" s="156"/>
      <c r="BP108" s="156"/>
      <c r="BQ108" s="156"/>
      <c r="BR108" s="156"/>
      <c r="BS108" s="156"/>
      <c r="BT108" s="156"/>
      <c r="BU108" s="156"/>
      <c r="BV108" s="156"/>
      <c r="BW108" s="156"/>
      <c r="BX108" s="156"/>
      <c r="BY108" s="156"/>
      <c r="BZ108" s="156"/>
      <c r="CA108" s="156"/>
      <c r="CB108" s="156"/>
      <c r="CC108" s="156"/>
      <c r="CD108" s="156"/>
      <c r="CE108" s="156"/>
      <c r="CF108" s="156"/>
      <c r="CG108" s="156"/>
      <c r="CH108" s="156"/>
      <c r="CI108" s="156"/>
      <c r="CJ108" s="156"/>
      <c r="CK108" s="156"/>
      <c r="CL108" s="156"/>
      <c r="CM108" s="156"/>
      <c r="CN108" s="156"/>
      <c r="CO108" s="156"/>
      <c r="CP108" s="156"/>
      <c r="CQ108" s="156"/>
      <c r="CR108" s="156"/>
      <c r="CS108" s="156"/>
      <c r="CT108" s="156"/>
      <c r="CU108" s="156"/>
      <c r="CV108" s="156"/>
      <c r="CW108" s="156"/>
      <c r="CX108" s="156"/>
      <c r="CY108" s="156"/>
      <c r="CZ108" s="156"/>
      <c r="DA108" s="156"/>
      <c r="DB108" s="156"/>
      <c r="DC108" s="156"/>
      <c r="DD108" s="156"/>
      <c r="DE108" s="156"/>
      <c r="DF108" s="156"/>
      <c r="DG108" s="156"/>
      <c r="DH108" s="156"/>
      <c r="DI108" s="156"/>
      <c r="DJ108" s="156"/>
      <c r="DK108" s="156"/>
      <c r="DL108" s="156"/>
      <c r="DM108" s="156"/>
      <c r="DN108" s="156"/>
      <c r="DO108" s="156"/>
      <c r="DP108" s="156"/>
      <c r="DQ108" s="156"/>
      <c r="DR108" s="190"/>
      <c r="DS108" s="190"/>
      <c r="DT108" s="156"/>
      <c r="DU108" s="156"/>
      <c r="DV108" s="190" t="s">
        <v>279</v>
      </c>
      <c r="DW108" s="190" t="s">
        <v>277</v>
      </c>
      <c r="DX108" s="190" t="s">
        <v>278</v>
      </c>
      <c r="DY108" s="193">
        <v>0</v>
      </c>
      <c r="DZ108" s="193">
        <v>1.3</v>
      </c>
      <c r="EA108" s="193">
        <f t="shared" si="20"/>
        <v>1.3</v>
      </c>
      <c r="EB108" s="190" t="s">
        <v>268</v>
      </c>
      <c r="EC108" s="190" t="s">
        <v>268</v>
      </c>
      <c r="ED108" s="156">
        <v>0.628</v>
      </c>
      <c r="EE108" s="156">
        <v>1.726</v>
      </c>
      <c r="EF108" s="193">
        <f t="shared" si="19"/>
        <v>0.36384704519119354</v>
      </c>
      <c r="EG108" s="156"/>
      <c r="EH108" s="201" t="s">
        <v>328</v>
      </c>
      <c r="EI108" s="189">
        <v>1</v>
      </c>
      <c r="EJ108" s="156">
        <v>0.79</v>
      </c>
      <c r="EK108" s="156">
        <v>0.018</v>
      </c>
      <c r="EL108" s="156"/>
      <c r="EM108" s="156">
        <v>0.06</v>
      </c>
      <c r="EN108" s="156">
        <v>1.45</v>
      </c>
      <c r="EO108" s="156">
        <f>1-EJ108</f>
        <v>0.20999999999999996</v>
      </c>
      <c r="EP108" s="156"/>
      <c r="EQ108" s="156"/>
      <c r="ER108" s="156"/>
      <c r="ES108" s="156"/>
      <c r="ET108" s="189">
        <v>3</v>
      </c>
      <c r="EU108" s="156"/>
      <c r="EV108" s="189">
        <v>1</v>
      </c>
      <c r="EW108" s="156">
        <v>12</v>
      </c>
      <c r="EX108" s="156">
        <v>10</v>
      </c>
      <c r="EY108" s="156"/>
      <c r="EZ108" s="156"/>
      <c r="FA108" s="190">
        <v>1.5</v>
      </c>
      <c r="FB108" s="190">
        <v>1.5</v>
      </c>
      <c r="FC108" s="190">
        <v>1</v>
      </c>
      <c r="FD108" s="190">
        <v>1</v>
      </c>
      <c r="FE108" s="190">
        <v>2</v>
      </c>
      <c r="FF108" s="190" t="s">
        <v>268</v>
      </c>
      <c r="FG108" s="190" t="s">
        <v>268</v>
      </c>
      <c r="FH108" s="190" t="s">
        <v>268</v>
      </c>
      <c r="FI108" s="190" t="s">
        <v>268</v>
      </c>
      <c r="FJ108" s="190" t="s">
        <v>268</v>
      </c>
      <c r="FK108" s="190" t="s">
        <v>268</v>
      </c>
      <c r="FL108" s="190" t="s">
        <v>268</v>
      </c>
      <c r="FM108" s="190" t="s">
        <v>268</v>
      </c>
      <c r="FN108" s="190" t="s">
        <v>268</v>
      </c>
      <c r="FO108" s="190" t="s">
        <v>268</v>
      </c>
      <c r="FP108" s="190" t="s">
        <v>268</v>
      </c>
      <c r="FQ108" s="190" t="s">
        <v>268</v>
      </c>
      <c r="FR108" s="190">
        <v>11</v>
      </c>
      <c r="FS108" s="190">
        <v>1</v>
      </c>
      <c r="FT108" s="190" t="s">
        <v>268</v>
      </c>
      <c r="FU108" s="156"/>
      <c r="FV108" s="156"/>
      <c r="FW108" s="156"/>
      <c r="FX108" s="156"/>
      <c r="FY108" s="156"/>
      <c r="FZ108" s="156"/>
      <c r="GA108" s="156"/>
      <c r="GB108" s="156"/>
      <c r="GC108" s="156"/>
      <c r="GD108" s="156"/>
      <c r="GE108" s="156"/>
      <c r="GF108" s="156"/>
      <c r="GG108" s="156"/>
      <c r="GH108" s="156"/>
      <c r="GI108" s="156"/>
      <c r="GJ108" s="156"/>
      <c r="GK108" s="156"/>
      <c r="GL108" s="156"/>
      <c r="GM108" s="190"/>
      <c r="GN108" s="189"/>
      <c r="GO108" s="156"/>
      <c r="GP108" s="156"/>
      <c r="GQ108" s="156"/>
      <c r="GR108" s="156"/>
      <c r="GS108" s="156"/>
      <c r="GT108" s="156"/>
    </row>
    <row r="109" spans="1:202" ht="21.75">
      <c r="A109" s="152"/>
      <c r="B109" s="152"/>
      <c r="C109" s="153"/>
      <c r="D109" s="153"/>
      <c r="E109" s="154"/>
      <c r="F109" s="155"/>
      <c r="G109" s="156"/>
      <c r="H109" s="156"/>
      <c r="I109" s="156"/>
      <c r="J109" s="156"/>
      <c r="K109" s="157"/>
      <c r="L109" s="157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  <c r="AK109" s="156"/>
      <c r="AL109" s="156"/>
      <c r="AM109" s="156"/>
      <c r="AN109" s="156"/>
      <c r="AO109" s="156"/>
      <c r="AP109" s="156"/>
      <c r="AQ109" s="156"/>
      <c r="AR109" s="156"/>
      <c r="AS109" s="156"/>
      <c r="AT109" s="156"/>
      <c r="AU109" s="156"/>
      <c r="AV109" s="156"/>
      <c r="AW109" s="156"/>
      <c r="AX109" s="156"/>
      <c r="AY109" s="156"/>
      <c r="AZ109" s="156"/>
      <c r="BA109" s="156"/>
      <c r="BB109" s="156"/>
      <c r="BC109" s="156"/>
      <c r="BD109" s="156"/>
      <c r="BE109" s="156"/>
      <c r="BF109" s="156"/>
      <c r="BG109" s="156"/>
      <c r="BH109" s="156"/>
      <c r="BI109" s="156"/>
      <c r="BJ109" s="156"/>
      <c r="BK109" s="156"/>
      <c r="BL109" s="156"/>
      <c r="BM109" s="156"/>
      <c r="BN109" s="156"/>
      <c r="BO109" s="156"/>
      <c r="BP109" s="156"/>
      <c r="BQ109" s="156"/>
      <c r="BR109" s="156"/>
      <c r="BS109" s="156"/>
      <c r="BT109" s="156"/>
      <c r="BU109" s="156"/>
      <c r="BV109" s="156"/>
      <c r="BW109" s="156"/>
      <c r="BX109" s="156"/>
      <c r="BY109" s="156"/>
      <c r="BZ109" s="156"/>
      <c r="CA109" s="156"/>
      <c r="CB109" s="156"/>
      <c r="CC109" s="156"/>
      <c r="CD109" s="156"/>
      <c r="CE109" s="156"/>
      <c r="CF109" s="156"/>
      <c r="CG109" s="156"/>
      <c r="CH109" s="156"/>
      <c r="CI109" s="156"/>
      <c r="CJ109" s="156"/>
      <c r="CK109" s="156"/>
      <c r="CL109" s="156"/>
      <c r="CM109" s="156"/>
      <c r="CN109" s="156"/>
      <c r="CO109" s="156"/>
      <c r="CP109" s="156"/>
      <c r="CQ109" s="156"/>
      <c r="CR109" s="156"/>
      <c r="CS109" s="156"/>
      <c r="CT109" s="156"/>
      <c r="CU109" s="156"/>
      <c r="CV109" s="156"/>
      <c r="CW109" s="156"/>
      <c r="CX109" s="156"/>
      <c r="CY109" s="156"/>
      <c r="CZ109" s="156"/>
      <c r="DA109" s="156"/>
      <c r="DB109" s="156"/>
      <c r="DC109" s="156"/>
      <c r="DD109" s="156"/>
      <c r="DE109" s="156"/>
      <c r="DF109" s="156"/>
      <c r="DG109" s="156"/>
      <c r="DH109" s="156"/>
      <c r="DI109" s="156"/>
      <c r="DJ109" s="156"/>
      <c r="DK109" s="156"/>
      <c r="DL109" s="156"/>
      <c r="DM109" s="156"/>
      <c r="DN109" s="156"/>
      <c r="DO109" s="156"/>
      <c r="DP109" s="156"/>
      <c r="DQ109" s="156"/>
      <c r="DR109" s="190"/>
      <c r="DS109" s="190"/>
      <c r="DT109" s="156"/>
      <c r="DU109" s="156"/>
      <c r="DV109" s="156"/>
      <c r="DW109" s="156"/>
      <c r="DX109" s="156"/>
      <c r="DY109" s="193">
        <v>1.3</v>
      </c>
      <c r="DZ109" s="156">
        <v>2.318</v>
      </c>
      <c r="EA109" s="156">
        <f t="shared" si="20"/>
        <v>1.018</v>
      </c>
      <c r="EB109" s="156"/>
      <c r="EC109" s="156"/>
      <c r="ED109" s="156">
        <v>0.211</v>
      </c>
      <c r="EE109" s="156">
        <v>0.761</v>
      </c>
      <c r="EF109" s="193">
        <f t="shared" si="19"/>
        <v>0.2772667542706964</v>
      </c>
      <c r="EG109" s="156"/>
      <c r="EH109" s="201" t="s">
        <v>328</v>
      </c>
      <c r="EI109" s="189">
        <v>0.6</v>
      </c>
      <c r="EJ109" s="156">
        <v>0.54</v>
      </c>
      <c r="EK109" s="156">
        <v>0.018</v>
      </c>
      <c r="EL109" s="156"/>
      <c r="EM109" s="156">
        <v>0.06</v>
      </c>
      <c r="EN109" s="189">
        <v>1.1</v>
      </c>
      <c r="EO109" s="156">
        <f>0.78-EJ109</f>
        <v>0.24</v>
      </c>
      <c r="EP109" s="156"/>
      <c r="EQ109" s="156"/>
      <c r="ER109" s="156"/>
      <c r="ES109" s="156"/>
      <c r="ET109" s="189">
        <v>3</v>
      </c>
      <c r="EU109" s="156"/>
      <c r="EV109" s="189">
        <v>1</v>
      </c>
      <c r="EW109" s="156">
        <v>12</v>
      </c>
      <c r="EX109" s="156">
        <v>10</v>
      </c>
      <c r="EY109" s="156"/>
      <c r="EZ109" s="156"/>
      <c r="FA109" s="190">
        <v>1.5</v>
      </c>
      <c r="FB109" s="190">
        <v>1.5</v>
      </c>
      <c r="FC109" s="156"/>
      <c r="FD109" s="156"/>
      <c r="FE109" s="156"/>
      <c r="FF109" s="156"/>
      <c r="FG109" s="156"/>
      <c r="FH109" s="156"/>
      <c r="FI109" s="156"/>
      <c r="FJ109" s="156"/>
      <c r="FK109" s="156"/>
      <c r="FL109" s="156"/>
      <c r="FM109" s="156"/>
      <c r="FN109" s="156"/>
      <c r="FO109" s="156"/>
      <c r="FP109" s="156"/>
      <c r="FQ109" s="156"/>
      <c r="FR109" s="156"/>
      <c r="FS109" s="156"/>
      <c r="FT109" s="156"/>
      <c r="FU109" s="156"/>
      <c r="FV109" s="156"/>
      <c r="FW109" s="156"/>
      <c r="FX109" s="156"/>
      <c r="FY109" s="156"/>
      <c r="FZ109" s="156"/>
      <c r="GA109" s="156"/>
      <c r="GB109" s="156"/>
      <c r="GC109" s="156"/>
      <c r="GD109" s="156"/>
      <c r="GE109" s="156"/>
      <c r="GF109" s="156"/>
      <c r="GG109" s="156"/>
      <c r="GH109" s="156"/>
      <c r="GI109" s="156"/>
      <c r="GJ109" s="156"/>
      <c r="GK109" s="156"/>
      <c r="GL109" s="156"/>
      <c r="GM109" s="190"/>
      <c r="GN109" s="189"/>
      <c r="GO109" s="156"/>
      <c r="GP109" s="156"/>
      <c r="GQ109" s="156"/>
      <c r="GR109" s="156"/>
      <c r="GS109" s="156"/>
      <c r="GT109" s="156"/>
    </row>
    <row r="110" spans="1:202" ht="21.75">
      <c r="A110" s="152"/>
      <c r="B110" s="152"/>
      <c r="C110" s="153"/>
      <c r="D110" s="153"/>
      <c r="E110" s="154"/>
      <c r="F110" s="155"/>
      <c r="G110" s="156"/>
      <c r="H110" s="156"/>
      <c r="I110" s="156"/>
      <c r="J110" s="156"/>
      <c r="K110" s="157"/>
      <c r="L110" s="157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156"/>
      <c r="AK110" s="156"/>
      <c r="AL110" s="156"/>
      <c r="AM110" s="156"/>
      <c r="AN110" s="156"/>
      <c r="AO110" s="156"/>
      <c r="AP110" s="156"/>
      <c r="AQ110" s="156"/>
      <c r="AR110" s="156"/>
      <c r="AS110" s="156"/>
      <c r="AT110" s="156"/>
      <c r="AU110" s="156"/>
      <c r="AV110" s="156"/>
      <c r="AW110" s="156"/>
      <c r="AX110" s="156"/>
      <c r="AY110" s="156"/>
      <c r="AZ110" s="156"/>
      <c r="BA110" s="156"/>
      <c r="BB110" s="156"/>
      <c r="BC110" s="156"/>
      <c r="BD110" s="156"/>
      <c r="BE110" s="156"/>
      <c r="BF110" s="156"/>
      <c r="BG110" s="156"/>
      <c r="BH110" s="156"/>
      <c r="BI110" s="156"/>
      <c r="BJ110" s="156"/>
      <c r="BK110" s="156"/>
      <c r="BL110" s="156"/>
      <c r="BM110" s="156"/>
      <c r="BN110" s="156"/>
      <c r="BO110" s="156"/>
      <c r="BP110" s="156"/>
      <c r="BQ110" s="156"/>
      <c r="BR110" s="156"/>
      <c r="BS110" s="156"/>
      <c r="BT110" s="156"/>
      <c r="BU110" s="156"/>
      <c r="BV110" s="156"/>
      <c r="BW110" s="156"/>
      <c r="BX110" s="156"/>
      <c r="BY110" s="156"/>
      <c r="BZ110" s="156"/>
      <c r="CA110" s="156"/>
      <c r="CB110" s="156"/>
      <c r="CC110" s="156"/>
      <c r="CD110" s="156"/>
      <c r="CE110" s="156"/>
      <c r="CF110" s="156"/>
      <c r="CG110" s="156"/>
      <c r="CH110" s="156"/>
      <c r="CI110" s="156"/>
      <c r="CJ110" s="156"/>
      <c r="CK110" s="156"/>
      <c r="CL110" s="156"/>
      <c r="CM110" s="156"/>
      <c r="CN110" s="156"/>
      <c r="CO110" s="156"/>
      <c r="CP110" s="156"/>
      <c r="CQ110" s="156"/>
      <c r="CR110" s="156"/>
      <c r="CS110" s="156"/>
      <c r="CT110" s="156"/>
      <c r="CU110" s="156"/>
      <c r="CV110" s="156"/>
      <c r="CW110" s="156"/>
      <c r="CX110" s="156"/>
      <c r="CY110" s="156"/>
      <c r="CZ110" s="156"/>
      <c r="DA110" s="156"/>
      <c r="DB110" s="156"/>
      <c r="DC110" s="156"/>
      <c r="DD110" s="156"/>
      <c r="DE110" s="156"/>
      <c r="DF110" s="156"/>
      <c r="DG110" s="156"/>
      <c r="DH110" s="156"/>
      <c r="DI110" s="156"/>
      <c r="DJ110" s="156"/>
      <c r="DK110" s="156"/>
      <c r="DL110" s="156"/>
      <c r="DM110" s="156"/>
      <c r="DN110" s="156"/>
      <c r="DO110" s="156"/>
      <c r="DP110" s="156"/>
      <c r="DQ110" s="156"/>
      <c r="DR110" s="190"/>
      <c r="DS110" s="190"/>
      <c r="DT110" s="156"/>
      <c r="DU110" s="156"/>
      <c r="DV110" s="156" t="s">
        <v>310</v>
      </c>
      <c r="DW110" s="156"/>
      <c r="DX110" s="156"/>
      <c r="DY110" s="156"/>
      <c r="DZ110" s="156"/>
      <c r="EB110" s="156"/>
      <c r="EC110" s="156"/>
      <c r="ED110" s="156"/>
      <c r="EE110" s="156"/>
      <c r="EF110" s="193"/>
      <c r="EG110" s="156"/>
      <c r="EH110" s="156"/>
      <c r="EI110" s="156"/>
      <c r="EJ110" s="156"/>
      <c r="EK110" s="156"/>
      <c r="EL110" s="156"/>
      <c r="EM110" s="156"/>
      <c r="EN110" s="156"/>
      <c r="EO110" s="156"/>
      <c r="EP110" s="156"/>
      <c r="EQ110" s="156"/>
      <c r="ER110" s="156"/>
      <c r="ES110" s="156"/>
      <c r="ET110" s="156"/>
      <c r="EU110" s="156"/>
      <c r="EV110" s="156"/>
      <c r="EW110" s="156"/>
      <c r="EX110" s="156"/>
      <c r="EY110" s="156"/>
      <c r="EZ110" s="156"/>
      <c r="FA110" s="156"/>
      <c r="FB110" s="156"/>
      <c r="FC110" s="156"/>
      <c r="FD110" s="156"/>
      <c r="FE110" s="156"/>
      <c r="FF110" s="156"/>
      <c r="FG110" s="156"/>
      <c r="FH110" s="156"/>
      <c r="FI110" s="156"/>
      <c r="FJ110" s="156"/>
      <c r="FK110" s="156"/>
      <c r="FL110" s="156"/>
      <c r="FM110" s="156"/>
      <c r="FN110" s="156"/>
      <c r="FO110" s="156"/>
      <c r="FP110" s="156"/>
      <c r="FQ110" s="156"/>
      <c r="FR110" s="190"/>
      <c r="FS110" s="190"/>
      <c r="FT110" s="190"/>
      <c r="FU110" s="156"/>
      <c r="FV110" s="156"/>
      <c r="FW110" s="156"/>
      <c r="FX110" s="156"/>
      <c r="FY110" s="156"/>
      <c r="FZ110" s="156"/>
      <c r="GA110" s="156"/>
      <c r="GB110" s="156"/>
      <c r="GC110" s="156"/>
      <c r="GD110" s="156"/>
      <c r="GE110" s="156"/>
      <c r="GF110" s="156"/>
      <c r="GG110" s="156"/>
      <c r="GH110" s="156"/>
      <c r="GI110" s="156"/>
      <c r="GJ110" s="156"/>
      <c r="GK110" s="156"/>
      <c r="GL110" s="156"/>
      <c r="GM110" s="156"/>
      <c r="GN110" s="156"/>
      <c r="GO110" s="156"/>
      <c r="GP110" s="156"/>
      <c r="GQ110" s="156"/>
      <c r="GR110" s="156"/>
      <c r="GS110" s="156"/>
      <c r="GT110" s="156"/>
    </row>
    <row r="111" spans="1:202" ht="21.75">
      <c r="A111" s="152"/>
      <c r="B111" s="152"/>
      <c r="C111" s="153"/>
      <c r="D111" s="153"/>
      <c r="E111" s="154"/>
      <c r="F111" s="155"/>
      <c r="G111" s="156"/>
      <c r="H111" s="156"/>
      <c r="I111" s="156"/>
      <c r="J111" s="156"/>
      <c r="K111" s="157"/>
      <c r="L111" s="157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156"/>
      <c r="AK111" s="156"/>
      <c r="AL111" s="156"/>
      <c r="AM111" s="156"/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6"/>
      <c r="BC111" s="156"/>
      <c r="BD111" s="156"/>
      <c r="BE111" s="156"/>
      <c r="BF111" s="156"/>
      <c r="BG111" s="156"/>
      <c r="BH111" s="156"/>
      <c r="BI111" s="156"/>
      <c r="BJ111" s="156"/>
      <c r="BK111" s="156"/>
      <c r="BL111" s="156"/>
      <c r="BM111" s="156"/>
      <c r="BN111" s="156"/>
      <c r="BO111" s="156"/>
      <c r="BP111" s="156"/>
      <c r="BQ111" s="156"/>
      <c r="BR111" s="156"/>
      <c r="BS111" s="156"/>
      <c r="BT111" s="156"/>
      <c r="BU111" s="156"/>
      <c r="BV111" s="156"/>
      <c r="BW111" s="156"/>
      <c r="BX111" s="156"/>
      <c r="BY111" s="156"/>
      <c r="BZ111" s="156"/>
      <c r="CA111" s="156"/>
      <c r="CB111" s="156"/>
      <c r="CC111" s="156"/>
      <c r="CD111" s="156"/>
      <c r="CE111" s="156"/>
      <c r="CF111" s="156"/>
      <c r="CG111" s="156"/>
      <c r="CH111" s="156"/>
      <c r="CI111" s="156"/>
      <c r="CJ111" s="156"/>
      <c r="CK111" s="156"/>
      <c r="CL111" s="156"/>
      <c r="CM111" s="156"/>
      <c r="CN111" s="156"/>
      <c r="CO111" s="156"/>
      <c r="CP111" s="156"/>
      <c r="CQ111" s="156"/>
      <c r="CR111" s="156"/>
      <c r="CS111" s="156"/>
      <c r="CT111" s="156"/>
      <c r="CU111" s="156"/>
      <c r="CV111" s="156"/>
      <c r="CW111" s="156"/>
      <c r="CX111" s="156"/>
      <c r="CY111" s="156"/>
      <c r="CZ111" s="156"/>
      <c r="DA111" s="156"/>
      <c r="DB111" s="156"/>
      <c r="DC111" s="156"/>
      <c r="DD111" s="156"/>
      <c r="DE111" s="156"/>
      <c r="DF111" s="156"/>
      <c r="DG111" s="156"/>
      <c r="DH111" s="156"/>
      <c r="DI111" s="156"/>
      <c r="DJ111" s="156"/>
      <c r="DK111" s="156"/>
      <c r="DL111" s="156"/>
      <c r="DM111" s="156"/>
      <c r="DN111" s="156"/>
      <c r="DO111" s="156"/>
      <c r="DP111" s="156"/>
      <c r="DQ111" s="156"/>
      <c r="DR111" s="190"/>
      <c r="DS111" s="190"/>
      <c r="DT111" s="156"/>
      <c r="DU111" s="156"/>
      <c r="DV111" s="190" t="s">
        <v>276</v>
      </c>
      <c r="DW111" s="190" t="s">
        <v>277</v>
      </c>
      <c r="DX111" s="190" t="s">
        <v>278</v>
      </c>
      <c r="DY111" s="193">
        <v>0</v>
      </c>
      <c r="DZ111" s="193">
        <v>1.8</v>
      </c>
      <c r="EA111" s="193">
        <f>+DZ111-DY111</f>
        <v>1.8</v>
      </c>
      <c r="EB111" s="190" t="s">
        <v>268</v>
      </c>
      <c r="EC111" s="190" t="s">
        <v>268</v>
      </c>
      <c r="ED111" s="193">
        <v>1.68</v>
      </c>
      <c r="EE111" s="193">
        <v>3.96</v>
      </c>
      <c r="EF111" s="193">
        <f>+ED111/EE111</f>
        <v>0.42424242424242425</v>
      </c>
      <c r="EG111" s="156"/>
      <c r="EH111" s="201" t="s">
        <v>328</v>
      </c>
      <c r="EI111" s="189">
        <v>1.5</v>
      </c>
      <c r="EJ111" s="189">
        <v>1.2</v>
      </c>
      <c r="EK111" s="156">
        <v>0.018</v>
      </c>
      <c r="EL111" s="156"/>
      <c r="EM111" s="156">
        <v>0.06</v>
      </c>
      <c r="EN111" s="156">
        <v>1.75</v>
      </c>
      <c r="EO111" s="189">
        <v>0.2</v>
      </c>
      <c r="EP111" s="156"/>
      <c r="EQ111" s="156"/>
      <c r="ER111" s="156"/>
      <c r="ES111" s="156"/>
      <c r="ET111" s="189">
        <v>3</v>
      </c>
      <c r="EU111" s="156"/>
      <c r="EV111" s="189">
        <v>1</v>
      </c>
      <c r="EW111" s="156">
        <v>12</v>
      </c>
      <c r="EX111" s="156">
        <v>10</v>
      </c>
      <c r="EY111" s="156"/>
      <c r="EZ111" s="156"/>
      <c r="FA111" s="190">
        <v>1.5</v>
      </c>
      <c r="FB111" s="190">
        <v>1.5</v>
      </c>
      <c r="FC111" s="190">
        <v>1</v>
      </c>
      <c r="FD111" s="190">
        <v>1</v>
      </c>
      <c r="FE111" s="190">
        <v>2</v>
      </c>
      <c r="FF111" s="190" t="s">
        <v>268</v>
      </c>
      <c r="FG111" s="190" t="s">
        <v>268</v>
      </c>
      <c r="FH111" s="190" t="s">
        <v>268</v>
      </c>
      <c r="FI111" s="190" t="s">
        <v>268</v>
      </c>
      <c r="FJ111" s="190" t="s">
        <v>268</v>
      </c>
      <c r="FK111" s="190">
        <v>1</v>
      </c>
      <c r="FL111" s="190" t="s">
        <v>268</v>
      </c>
      <c r="FM111" s="190" t="s">
        <v>268</v>
      </c>
      <c r="FN111" s="190" t="s">
        <v>268</v>
      </c>
      <c r="FO111" s="190" t="s">
        <v>268</v>
      </c>
      <c r="FP111" s="190" t="s">
        <v>268</v>
      </c>
      <c r="FQ111" s="190" t="s">
        <v>268</v>
      </c>
      <c r="FR111" s="190">
        <v>18</v>
      </c>
      <c r="FS111" s="190">
        <v>1</v>
      </c>
      <c r="FT111" s="190" t="s">
        <v>268</v>
      </c>
      <c r="FU111" s="156"/>
      <c r="FV111" s="156"/>
      <c r="FW111" s="156"/>
      <c r="FX111" s="156"/>
      <c r="FY111" s="156"/>
      <c r="FZ111" s="156"/>
      <c r="GA111" s="156"/>
      <c r="GB111" s="156"/>
      <c r="GC111" s="156"/>
      <c r="GD111" s="156"/>
      <c r="GE111" s="156"/>
      <c r="GF111" s="156"/>
      <c r="GG111" s="156"/>
      <c r="GH111" s="156"/>
      <c r="GI111" s="156"/>
      <c r="GJ111" s="156"/>
      <c r="GK111" s="156"/>
      <c r="GL111" s="156"/>
      <c r="GM111" s="156"/>
      <c r="GN111" s="156"/>
      <c r="GO111" s="156"/>
      <c r="GP111" s="156"/>
      <c r="GQ111" s="156"/>
      <c r="GR111" s="156"/>
      <c r="GS111" s="156"/>
      <c r="GT111" s="156"/>
    </row>
    <row r="112" spans="1:202" ht="21.75">
      <c r="A112" s="152"/>
      <c r="B112" s="152"/>
      <c r="C112" s="153"/>
      <c r="D112" s="153"/>
      <c r="E112" s="154"/>
      <c r="F112" s="155"/>
      <c r="G112" s="156"/>
      <c r="H112" s="156"/>
      <c r="I112" s="156"/>
      <c r="J112" s="156"/>
      <c r="K112" s="157"/>
      <c r="L112" s="157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/>
      <c r="AF112" s="156"/>
      <c r="AG112" s="156"/>
      <c r="AH112" s="156"/>
      <c r="AI112" s="156"/>
      <c r="AJ112" s="156"/>
      <c r="AK112" s="156"/>
      <c r="AL112" s="156"/>
      <c r="AM112" s="156"/>
      <c r="AN112" s="156"/>
      <c r="AO112" s="156"/>
      <c r="AP112" s="156"/>
      <c r="AQ112" s="156"/>
      <c r="AR112" s="156"/>
      <c r="AS112" s="156"/>
      <c r="AT112" s="156"/>
      <c r="AU112" s="156"/>
      <c r="AV112" s="156"/>
      <c r="AW112" s="156"/>
      <c r="AX112" s="156"/>
      <c r="AY112" s="156"/>
      <c r="AZ112" s="156"/>
      <c r="BA112" s="156"/>
      <c r="BB112" s="156"/>
      <c r="BC112" s="156"/>
      <c r="BD112" s="156"/>
      <c r="BE112" s="156"/>
      <c r="BF112" s="156"/>
      <c r="BG112" s="156"/>
      <c r="BH112" s="156"/>
      <c r="BI112" s="156"/>
      <c r="BJ112" s="156"/>
      <c r="BK112" s="156"/>
      <c r="BL112" s="156"/>
      <c r="BM112" s="156"/>
      <c r="BN112" s="156"/>
      <c r="BO112" s="156"/>
      <c r="BP112" s="156"/>
      <c r="BQ112" s="156"/>
      <c r="BR112" s="156"/>
      <c r="BS112" s="156"/>
      <c r="BT112" s="156"/>
      <c r="BU112" s="156"/>
      <c r="BV112" s="156"/>
      <c r="BW112" s="156"/>
      <c r="BX112" s="156"/>
      <c r="BY112" s="156"/>
      <c r="BZ112" s="156"/>
      <c r="CA112" s="156"/>
      <c r="CB112" s="156"/>
      <c r="CC112" s="156"/>
      <c r="CD112" s="156"/>
      <c r="CE112" s="156"/>
      <c r="CF112" s="156"/>
      <c r="CG112" s="156"/>
      <c r="CH112" s="156"/>
      <c r="CI112" s="156"/>
      <c r="CJ112" s="156"/>
      <c r="CK112" s="156"/>
      <c r="CL112" s="156"/>
      <c r="CM112" s="156"/>
      <c r="CN112" s="156"/>
      <c r="CO112" s="156"/>
      <c r="CP112" s="156"/>
      <c r="CQ112" s="156"/>
      <c r="CR112" s="156"/>
      <c r="CS112" s="156"/>
      <c r="CT112" s="156"/>
      <c r="CU112" s="156"/>
      <c r="CV112" s="156"/>
      <c r="CW112" s="156"/>
      <c r="CX112" s="156"/>
      <c r="CY112" s="156"/>
      <c r="CZ112" s="156"/>
      <c r="DA112" s="156"/>
      <c r="DB112" s="156"/>
      <c r="DC112" s="156"/>
      <c r="DD112" s="156"/>
      <c r="DE112" s="156"/>
      <c r="DF112" s="156"/>
      <c r="DG112" s="156"/>
      <c r="DH112" s="156"/>
      <c r="DI112" s="156"/>
      <c r="DJ112" s="156"/>
      <c r="DK112" s="156"/>
      <c r="DL112" s="156"/>
      <c r="DM112" s="156"/>
      <c r="DN112" s="156"/>
      <c r="DO112" s="156"/>
      <c r="DP112" s="156"/>
      <c r="DQ112" s="156"/>
      <c r="DR112" s="190"/>
      <c r="DS112" s="190"/>
      <c r="DT112" s="156"/>
      <c r="DU112" s="156"/>
      <c r="DV112" s="156"/>
      <c r="DW112" s="156"/>
      <c r="DX112" s="156"/>
      <c r="DY112" s="193">
        <v>1.8</v>
      </c>
      <c r="DZ112" s="156">
        <v>4.598</v>
      </c>
      <c r="EA112" s="156">
        <f>+DZ112-DY112</f>
        <v>2.798</v>
      </c>
      <c r="EB112" s="156"/>
      <c r="EC112" s="156"/>
      <c r="ED112" s="193">
        <v>1.03</v>
      </c>
      <c r="EE112" s="193">
        <v>3</v>
      </c>
      <c r="EF112" s="193">
        <f>+ED112/EE112</f>
        <v>0.3433333333333333</v>
      </c>
      <c r="EG112" s="156"/>
      <c r="EH112" s="201" t="s">
        <v>328</v>
      </c>
      <c r="EI112" s="189">
        <v>1.5</v>
      </c>
      <c r="EJ112" s="189">
        <v>1</v>
      </c>
      <c r="EK112" s="156">
        <v>0.018</v>
      </c>
      <c r="EL112" s="156"/>
      <c r="EM112" s="156">
        <v>0.06</v>
      </c>
      <c r="EN112" s="189">
        <v>1.5</v>
      </c>
      <c r="EO112" s="189">
        <v>0.2</v>
      </c>
      <c r="EP112" s="156"/>
      <c r="EQ112" s="156"/>
      <c r="ER112" s="156"/>
      <c r="ES112" s="156"/>
      <c r="ET112" s="189">
        <v>1</v>
      </c>
      <c r="EU112" s="156"/>
      <c r="EV112" s="189">
        <v>3</v>
      </c>
      <c r="EW112" s="156">
        <v>10</v>
      </c>
      <c r="EX112" s="156">
        <v>12</v>
      </c>
      <c r="EY112" s="156"/>
      <c r="EZ112" s="156"/>
      <c r="FA112" s="190">
        <v>1.5</v>
      </c>
      <c r="FB112" s="190">
        <v>1.5</v>
      </c>
      <c r="FC112" s="156"/>
      <c r="FD112" s="156"/>
      <c r="FE112" s="156"/>
      <c r="FF112" s="156"/>
      <c r="FG112" s="156"/>
      <c r="FH112" s="156"/>
      <c r="FI112" s="156"/>
      <c r="FJ112" s="156"/>
      <c r="FK112" s="156"/>
      <c r="FL112" s="156"/>
      <c r="FM112" s="156"/>
      <c r="FN112" s="156"/>
      <c r="FO112" s="156"/>
      <c r="FP112" s="156"/>
      <c r="FQ112" s="156"/>
      <c r="FR112" s="156"/>
      <c r="FS112" s="156"/>
      <c r="FT112" s="156"/>
      <c r="FU112" s="156"/>
      <c r="FV112" s="156"/>
      <c r="FW112" s="156"/>
      <c r="FX112" s="156"/>
      <c r="FY112" s="156"/>
      <c r="FZ112" s="156"/>
      <c r="GA112" s="156"/>
      <c r="GB112" s="156"/>
      <c r="GC112" s="156"/>
      <c r="GD112" s="156"/>
      <c r="GE112" s="156"/>
      <c r="GF112" s="156"/>
      <c r="GG112" s="156"/>
      <c r="GH112" s="156"/>
      <c r="GI112" s="156"/>
      <c r="GJ112" s="156"/>
      <c r="GK112" s="156"/>
      <c r="GL112" s="156"/>
      <c r="GM112" s="156"/>
      <c r="GN112" s="156"/>
      <c r="GO112" s="156"/>
      <c r="GP112" s="156"/>
      <c r="GQ112" s="156"/>
      <c r="GR112" s="156"/>
      <c r="GS112" s="156"/>
      <c r="GT112" s="156"/>
    </row>
    <row r="113" spans="1:202" ht="21.75">
      <c r="A113" s="152"/>
      <c r="B113" s="152"/>
      <c r="C113" s="153"/>
      <c r="D113" s="153"/>
      <c r="E113" s="154"/>
      <c r="F113" s="155"/>
      <c r="G113" s="156"/>
      <c r="H113" s="156"/>
      <c r="I113" s="156"/>
      <c r="J113" s="156"/>
      <c r="K113" s="157"/>
      <c r="L113" s="157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  <c r="AE113" s="156"/>
      <c r="AF113" s="156"/>
      <c r="AG113" s="156"/>
      <c r="AH113" s="156"/>
      <c r="AI113" s="156"/>
      <c r="AJ113" s="156"/>
      <c r="AK113" s="156"/>
      <c r="AL113" s="156"/>
      <c r="AM113" s="156"/>
      <c r="AN113" s="156"/>
      <c r="AO113" s="156"/>
      <c r="AP113" s="156"/>
      <c r="AQ113" s="156"/>
      <c r="AR113" s="156"/>
      <c r="AS113" s="156"/>
      <c r="AT113" s="156"/>
      <c r="AU113" s="156"/>
      <c r="AV113" s="156"/>
      <c r="AW113" s="156"/>
      <c r="AX113" s="156"/>
      <c r="AY113" s="156"/>
      <c r="AZ113" s="156"/>
      <c r="BA113" s="156"/>
      <c r="BB113" s="156"/>
      <c r="BC113" s="156"/>
      <c r="BD113" s="156"/>
      <c r="BE113" s="156"/>
      <c r="BF113" s="156"/>
      <c r="BG113" s="156"/>
      <c r="BH113" s="156"/>
      <c r="BI113" s="156"/>
      <c r="BJ113" s="156"/>
      <c r="BK113" s="156"/>
      <c r="BL113" s="156"/>
      <c r="BM113" s="156"/>
      <c r="BN113" s="156"/>
      <c r="BO113" s="156"/>
      <c r="BP113" s="156"/>
      <c r="BQ113" s="156"/>
      <c r="BR113" s="156"/>
      <c r="BS113" s="156"/>
      <c r="BT113" s="156"/>
      <c r="BU113" s="156"/>
      <c r="BV113" s="156"/>
      <c r="BW113" s="156"/>
      <c r="BX113" s="156"/>
      <c r="BY113" s="156"/>
      <c r="BZ113" s="156"/>
      <c r="CA113" s="156"/>
      <c r="CB113" s="156"/>
      <c r="CC113" s="156"/>
      <c r="CD113" s="156"/>
      <c r="CE113" s="156"/>
      <c r="CF113" s="156"/>
      <c r="CG113" s="156"/>
      <c r="CH113" s="156"/>
      <c r="CI113" s="156"/>
      <c r="CJ113" s="156"/>
      <c r="CK113" s="156"/>
      <c r="CL113" s="156"/>
      <c r="CM113" s="156"/>
      <c r="CN113" s="156"/>
      <c r="CO113" s="156"/>
      <c r="CP113" s="156"/>
      <c r="CQ113" s="156"/>
      <c r="CR113" s="156"/>
      <c r="CS113" s="156"/>
      <c r="CT113" s="156"/>
      <c r="CU113" s="156"/>
      <c r="CV113" s="156"/>
      <c r="CW113" s="156"/>
      <c r="CX113" s="156"/>
      <c r="CY113" s="156"/>
      <c r="CZ113" s="156"/>
      <c r="DA113" s="156"/>
      <c r="DB113" s="156"/>
      <c r="DC113" s="156"/>
      <c r="DD113" s="156"/>
      <c r="DE113" s="156"/>
      <c r="DF113" s="156"/>
      <c r="DG113" s="156"/>
      <c r="DH113" s="156"/>
      <c r="DI113" s="156"/>
      <c r="DJ113" s="156"/>
      <c r="DK113" s="156"/>
      <c r="DL113" s="156"/>
      <c r="DM113" s="156"/>
      <c r="DN113" s="156"/>
      <c r="DO113" s="156"/>
      <c r="DP113" s="156"/>
      <c r="DQ113" s="156"/>
      <c r="DR113" s="190"/>
      <c r="DS113" s="190"/>
      <c r="DT113" s="156"/>
      <c r="DU113" s="156"/>
      <c r="DV113" s="156"/>
      <c r="DW113" s="156"/>
      <c r="DX113" s="156"/>
      <c r="DY113" s="156">
        <v>4.598</v>
      </c>
      <c r="DZ113" s="193">
        <v>6.75</v>
      </c>
      <c r="EA113" s="156">
        <f>+DZ113-DY113</f>
        <v>2.152</v>
      </c>
      <c r="EB113" s="156"/>
      <c r="EC113" s="156"/>
      <c r="ED113" s="193">
        <v>0.78</v>
      </c>
      <c r="EE113" s="156">
        <v>2.295</v>
      </c>
      <c r="EF113" s="193">
        <f>+ED113/EE113</f>
        <v>0.33986928104575165</v>
      </c>
      <c r="EG113" s="156"/>
      <c r="EH113" s="201" t="s">
        <v>328</v>
      </c>
      <c r="EI113" s="189">
        <v>1.2</v>
      </c>
      <c r="EJ113" s="189">
        <v>0.9</v>
      </c>
      <c r="EK113" s="156">
        <v>0.018</v>
      </c>
      <c r="EL113" s="156"/>
      <c r="EM113" s="156">
        <v>0.06</v>
      </c>
      <c r="EN113" s="189">
        <v>1.5</v>
      </c>
      <c r="EO113" s="156">
        <v>0.15</v>
      </c>
      <c r="EP113" s="156"/>
      <c r="EQ113" s="156"/>
      <c r="ER113" s="156"/>
      <c r="ES113" s="156"/>
      <c r="ET113" s="189">
        <v>1</v>
      </c>
      <c r="EU113" s="156"/>
      <c r="EV113" s="189">
        <v>3</v>
      </c>
      <c r="EW113" s="156">
        <v>10</v>
      </c>
      <c r="EX113" s="156">
        <v>12</v>
      </c>
      <c r="EY113" s="156"/>
      <c r="EZ113" s="156"/>
      <c r="FA113" s="190">
        <v>1.5</v>
      </c>
      <c r="FB113" s="190">
        <v>1.5</v>
      </c>
      <c r="FC113" s="156"/>
      <c r="FD113" s="156"/>
      <c r="FE113" s="156"/>
      <c r="FF113" s="156"/>
      <c r="FG113" s="156"/>
      <c r="FH113" s="156"/>
      <c r="FI113" s="156"/>
      <c r="FJ113" s="156"/>
      <c r="FK113" s="156"/>
      <c r="FL113" s="156"/>
      <c r="FM113" s="156"/>
      <c r="FN113" s="156"/>
      <c r="FO113" s="156"/>
      <c r="FP113" s="156"/>
      <c r="FQ113" s="156"/>
      <c r="FR113" s="156"/>
      <c r="FS113" s="156"/>
      <c r="FT113" s="156"/>
      <c r="FU113" s="156"/>
      <c r="FV113" s="156"/>
      <c r="FW113" s="156"/>
      <c r="FX113" s="156"/>
      <c r="FY113" s="156"/>
      <c r="FZ113" s="156"/>
      <c r="GA113" s="156"/>
      <c r="GB113" s="156"/>
      <c r="GC113" s="156"/>
      <c r="GD113" s="156"/>
      <c r="GE113" s="156"/>
      <c r="GF113" s="156"/>
      <c r="GG113" s="156"/>
      <c r="GH113" s="156"/>
      <c r="GI113" s="156"/>
      <c r="GJ113" s="156"/>
      <c r="GK113" s="156"/>
      <c r="GL113" s="156"/>
      <c r="GM113" s="156"/>
      <c r="GN113" s="156"/>
      <c r="GO113" s="156"/>
      <c r="GP113" s="156"/>
      <c r="GQ113" s="156"/>
      <c r="GR113" s="156"/>
      <c r="GS113" s="156"/>
      <c r="GT113" s="156"/>
    </row>
    <row r="114" spans="1:202" ht="21.75">
      <c r="A114" s="152"/>
      <c r="B114" s="152"/>
      <c r="C114" s="153"/>
      <c r="D114" s="153"/>
      <c r="E114" s="154"/>
      <c r="F114" s="155"/>
      <c r="G114" s="156"/>
      <c r="H114" s="156"/>
      <c r="I114" s="156"/>
      <c r="J114" s="156"/>
      <c r="K114" s="157"/>
      <c r="L114" s="157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  <c r="AE114" s="156"/>
      <c r="AF114" s="156"/>
      <c r="AG114" s="156"/>
      <c r="AH114" s="156"/>
      <c r="AI114" s="156"/>
      <c r="AJ114" s="156"/>
      <c r="AK114" s="156"/>
      <c r="AL114" s="156"/>
      <c r="AM114" s="156"/>
      <c r="AN114" s="156"/>
      <c r="AO114" s="156"/>
      <c r="AP114" s="156"/>
      <c r="AQ114" s="156"/>
      <c r="AR114" s="156"/>
      <c r="AS114" s="156"/>
      <c r="AT114" s="156"/>
      <c r="AU114" s="156"/>
      <c r="AV114" s="156"/>
      <c r="AW114" s="156"/>
      <c r="AX114" s="156"/>
      <c r="AY114" s="156"/>
      <c r="AZ114" s="156"/>
      <c r="BA114" s="156"/>
      <c r="BB114" s="156"/>
      <c r="BC114" s="156"/>
      <c r="BD114" s="156"/>
      <c r="BE114" s="156"/>
      <c r="BF114" s="156"/>
      <c r="BG114" s="156"/>
      <c r="BH114" s="156"/>
      <c r="BI114" s="156"/>
      <c r="BJ114" s="156"/>
      <c r="BK114" s="156"/>
      <c r="BL114" s="156"/>
      <c r="BM114" s="156"/>
      <c r="BN114" s="156"/>
      <c r="BO114" s="156"/>
      <c r="BP114" s="156"/>
      <c r="BQ114" s="156"/>
      <c r="BR114" s="156"/>
      <c r="BS114" s="156"/>
      <c r="BT114" s="156"/>
      <c r="BU114" s="156"/>
      <c r="BV114" s="156"/>
      <c r="BW114" s="156"/>
      <c r="BX114" s="156"/>
      <c r="BY114" s="156"/>
      <c r="BZ114" s="156"/>
      <c r="CA114" s="156"/>
      <c r="CB114" s="156"/>
      <c r="CC114" s="156"/>
      <c r="CD114" s="156"/>
      <c r="CE114" s="156"/>
      <c r="CF114" s="156"/>
      <c r="CG114" s="156"/>
      <c r="CH114" s="156"/>
      <c r="CI114" s="156"/>
      <c r="CJ114" s="156"/>
      <c r="CK114" s="156"/>
      <c r="CL114" s="156"/>
      <c r="CM114" s="156"/>
      <c r="CN114" s="156"/>
      <c r="CO114" s="156"/>
      <c r="CP114" s="156"/>
      <c r="CQ114" s="156"/>
      <c r="CR114" s="156"/>
      <c r="CS114" s="156"/>
      <c r="CT114" s="156"/>
      <c r="CU114" s="156"/>
      <c r="CV114" s="156"/>
      <c r="CW114" s="156"/>
      <c r="CX114" s="156"/>
      <c r="CY114" s="156"/>
      <c r="CZ114" s="156"/>
      <c r="DA114" s="156"/>
      <c r="DB114" s="156"/>
      <c r="DC114" s="156"/>
      <c r="DD114" s="156"/>
      <c r="DE114" s="156"/>
      <c r="DF114" s="156"/>
      <c r="DG114" s="156"/>
      <c r="DH114" s="156"/>
      <c r="DI114" s="156"/>
      <c r="DJ114" s="156"/>
      <c r="DK114" s="156"/>
      <c r="DL114" s="156"/>
      <c r="DM114" s="156"/>
      <c r="DN114" s="156"/>
      <c r="DO114" s="156"/>
      <c r="DP114" s="156"/>
      <c r="DQ114" s="156"/>
      <c r="DR114" s="190"/>
      <c r="DS114" s="190"/>
      <c r="DT114" s="156"/>
      <c r="DU114" s="156"/>
      <c r="DV114" s="156" t="s">
        <v>311</v>
      </c>
      <c r="DW114" s="156"/>
      <c r="DX114" s="156"/>
      <c r="DY114" s="156"/>
      <c r="DZ114" s="156"/>
      <c r="EA114" s="156"/>
      <c r="EB114" s="156"/>
      <c r="EC114" s="156"/>
      <c r="ED114" s="156"/>
      <c r="EE114" s="156"/>
      <c r="EF114" s="156"/>
      <c r="EG114" s="156"/>
      <c r="EH114" s="156"/>
      <c r="EI114" s="156"/>
      <c r="EJ114" s="156"/>
      <c r="EK114" s="156"/>
      <c r="EL114" s="156"/>
      <c r="EM114" s="156"/>
      <c r="EN114" s="156"/>
      <c r="EO114" s="156"/>
      <c r="EP114" s="156"/>
      <c r="EQ114" s="156"/>
      <c r="ER114" s="156"/>
      <c r="ES114" s="156"/>
      <c r="ET114" s="156"/>
      <c r="EU114" s="156"/>
      <c r="EV114" s="156"/>
      <c r="EW114" s="156"/>
      <c r="EX114" s="156"/>
      <c r="EY114" s="156"/>
      <c r="EZ114" s="156"/>
      <c r="FA114" s="156"/>
      <c r="FB114" s="156"/>
      <c r="FC114" s="156"/>
      <c r="FD114" s="156"/>
      <c r="FE114" s="156"/>
      <c r="FF114" s="156"/>
      <c r="FG114" s="156"/>
      <c r="FH114" s="156"/>
      <c r="FI114" s="156"/>
      <c r="FJ114" s="156"/>
      <c r="FK114" s="156"/>
      <c r="FL114" s="156"/>
      <c r="FM114" s="156"/>
      <c r="FN114" s="156"/>
      <c r="FO114" s="156"/>
      <c r="FP114" s="156"/>
      <c r="FQ114" s="156"/>
      <c r="FR114" s="156"/>
      <c r="FS114" s="156"/>
      <c r="FT114" s="156"/>
      <c r="FU114" s="156"/>
      <c r="FV114" s="156"/>
      <c r="FW114" s="156"/>
      <c r="FX114" s="156"/>
      <c r="FY114" s="156"/>
      <c r="FZ114" s="156"/>
      <c r="GA114" s="156"/>
      <c r="GB114" s="156"/>
      <c r="GC114" s="156"/>
      <c r="GD114" s="156"/>
      <c r="GE114" s="156"/>
      <c r="GF114" s="156"/>
      <c r="GG114" s="156"/>
      <c r="GH114" s="156"/>
      <c r="GI114" s="156"/>
      <c r="GJ114" s="156"/>
      <c r="GK114" s="156"/>
      <c r="GL114" s="156"/>
      <c r="GM114" s="156"/>
      <c r="GN114" s="156"/>
      <c r="GO114" s="156"/>
      <c r="GP114" s="156"/>
      <c r="GQ114" s="156"/>
      <c r="GR114" s="156"/>
      <c r="GS114" s="156"/>
      <c r="GT114" s="156"/>
    </row>
    <row r="115" spans="1:202" ht="21.75">
      <c r="A115" s="152"/>
      <c r="B115" s="152"/>
      <c r="C115" s="153"/>
      <c r="D115" s="153"/>
      <c r="E115" s="154"/>
      <c r="F115" s="155"/>
      <c r="G115" s="156"/>
      <c r="H115" s="156"/>
      <c r="I115" s="156"/>
      <c r="J115" s="156"/>
      <c r="K115" s="157"/>
      <c r="L115" s="157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6"/>
      <c r="AS115" s="156"/>
      <c r="AT115" s="156"/>
      <c r="AU115" s="156"/>
      <c r="AV115" s="156"/>
      <c r="AW115" s="156"/>
      <c r="AX115" s="156"/>
      <c r="AY115" s="156"/>
      <c r="AZ115" s="156"/>
      <c r="BA115" s="156"/>
      <c r="BB115" s="156"/>
      <c r="BC115" s="156"/>
      <c r="BD115" s="156"/>
      <c r="BE115" s="156"/>
      <c r="BF115" s="156"/>
      <c r="BG115" s="156"/>
      <c r="BH115" s="156"/>
      <c r="BI115" s="156"/>
      <c r="BJ115" s="156"/>
      <c r="BK115" s="156"/>
      <c r="BL115" s="156"/>
      <c r="BM115" s="156"/>
      <c r="BN115" s="156"/>
      <c r="BO115" s="156"/>
      <c r="BP115" s="156"/>
      <c r="BQ115" s="156"/>
      <c r="BR115" s="156"/>
      <c r="BS115" s="156"/>
      <c r="BT115" s="156"/>
      <c r="BU115" s="156"/>
      <c r="BV115" s="156"/>
      <c r="BW115" s="156"/>
      <c r="BX115" s="156"/>
      <c r="BY115" s="156"/>
      <c r="BZ115" s="156"/>
      <c r="CA115" s="156"/>
      <c r="CB115" s="156"/>
      <c r="CC115" s="156"/>
      <c r="CD115" s="156"/>
      <c r="CE115" s="156"/>
      <c r="CF115" s="156"/>
      <c r="CG115" s="156"/>
      <c r="CH115" s="156"/>
      <c r="CI115" s="156"/>
      <c r="CJ115" s="156"/>
      <c r="CK115" s="156"/>
      <c r="CL115" s="156"/>
      <c r="CM115" s="156"/>
      <c r="CN115" s="156"/>
      <c r="CO115" s="156"/>
      <c r="CP115" s="156"/>
      <c r="CQ115" s="156"/>
      <c r="CR115" s="156"/>
      <c r="CS115" s="156"/>
      <c r="CT115" s="156"/>
      <c r="CU115" s="156"/>
      <c r="CV115" s="156"/>
      <c r="CW115" s="156"/>
      <c r="CX115" s="156"/>
      <c r="CY115" s="156"/>
      <c r="CZ115" s="156"/>
      <c r="DA115" s="156"/>
      <c r="DB115" s="156"/>
      <c r="DC115" s="156"/>
      <c r="DD115" s="156"/>
      <c r="DE115" s="156"/>
      <c r="DF115" s="156"/>
      <c r="DG115" s="156"/>
      <c r="DH115" s="156"/>
      <c r="DI115" s="156"/>
      <c r="DJ115" s="156"/>
      <c r="DK115" s="156"/>
      <c r="DL115" s="156"/>
      <c r="DM115" s="156"/>
      <c r="DN115" s="156"/>
      <c r="DO115" s="156"/>
      <c r="DP115" s="156"/>
      <c r="DQ115" s="156"/>
      <c r="DR115" s="190"/>
      <c r="DS115" s="190"/>
      <c r="DT115" s="156"/>
      <c r="DU115" s="156"/>
      <c r="DV115" s="190" t="s">
        <v>276</v>
      </c>
      <c r="DW115" s="190" t="s">
        <v>277</v>
      </c>
      <c r="DX115" s="190" t="s">
        <v>278</v>
      </c>
      <c r="DY115" s="193">
        <v>0</v>
      </c>
      <c r="DZ115" s="193">
        <v>0.5</v>
      </c>
      <c r="EA115" s="193">
        <f>+DZ115</f>
        <v>0.5</v>
      </c>
      <c r="EB115" s="190" t="s">
        <v>268</v>
      </c>
      <c r="EC115" s="190" t="s">
        <v>268</v>
      </c>
      <c r="ED115" s="156">
        <v>0.264</v>
      </c>
      <c r="EE115" s="193">
        <v>0.9</v>
      </c>
      <c r="EF115" s="193">
        <f>+ED115/EE115</f>
        <v>0.29333333333333333</v>
      </c>
      <c r="EG115" s="156"/>
      <c r="EH115" s="201" t="s">
        <v>328</v>
      </c>
      <c r="EI115" s="189">
        <v>0.6</v>
      </c>
      <c r="EJ115" s="189">
        <v>0.6</v>
      </c>
      <c r="EK115" s="156">
        <v>0.018</v>
      </c>
      <c r="EL115" s="156"/>
      <c r="EM115" s="156">
        <v>0.06</v>
      </c>
      <c r="EN115" s="156">
        <v>0.75</v>
      </c>
      <c r="EO115" s="156">
        <v>0.15</v>
      </c>
      <c r="EP115" s="156"/>
      <c r="EQ115" s="156"/>
      <c r="ER115" s="156"/>
      <c r="ES115" s="156"/>
      <c r="ET115" s="189">
        <v>2</v>
      </c>
      <c r="EU115" s="156"/>
      <c r="EV115" s="189">
        <v>2</v>
      </c>
      <c r="EW115" s="156">
        <v>10</v>
      </c>
      <c r="EX115" s="156">
        <v>10</v>
      </c>
      <c r="EY115" s="156"/>
      <c r="EZ115" s="156"/>
      <c r="FA115" s="190">
        <v>1.5</v>
      </c>
      <c r="FB115" s="190">
        <v>1.5</v>
      </c>
      <c r="FC115" s="190">
        <v>1</v>
      </c>
      <c r="FD115" s="190">
        <v>1</v>
      </c>
      <c r="FE115" s="190">
        <v>1</v>
      </c>
      <c r="FF115" s="190" t="s">
        <v>268</v>
      </c>
      <c r="FG115" s="190" t="s">
        <v>268</v>
      </c>
      <c r="FH115" s="190" t="s">
        <v>268</v>
      </c>
      <c r="FI115" s="190" t="s">
        <v>268</v>
      </c>
      <c r="FJ115" s="190" t="s">
        <v>268</v>
      </c>
      <c r="FK115" s="190" t="s">
        <v>268</v>
      </c>
      <c r="FL115" s="190" t="s">
        <v>268</v>
      </c>
      <c r="FM115" s="190" t="s">
        <v>268</v>
      </c>
      <c r="FN115" s="190" t="s">
        <v>268</v>
      </c>
      <c r="FO115" s="190" t="s">
        <v>268</v>
      </c>
      <c r="FP115" s="190" t="s">
        <v>268</v>
      </c>
      <c r="FQ115" s="190" t="s">
        <v>268</v>
      </c>
      <c r="FR115" s="190">
        <v>6</v>
      </c>
      <c r="FS115" s="190">
        <v>1</v>
      </c>
      <c r="FT115" s="190" t="s">
        <v>268</v>
      </c>
      <c r="FU115" s="156"/>
      <c r="FV115" s="156"/>
      <c r="FW115" s="156"/>
      <c r="FX115" s="156"/>
      <c r="FY115" s="156"/>
      <c r="FZ115" s="156"/>
      <c r="GA115" s="156"/>
      <c r="GB115" s="156"/>
      <c r="GC115" s="156"/>
      <c r="GD115" s="156"/>
      <c r="GE115" s="156"/>
      <c r="GF115" s="156"/>
      <c r="GG115" s="156"/>
      <c r="GH115" s="156"/>
      <c r="GI115" s="156"/>
      <c r="GJ115" s="156"/>
      <c r="GK115" s="156"/>
      <c r="GL115" s="156"/>
      <c r="GM115" s="156"/>
      <c r="GN115" s="156"/>
      <c r="GO115" s="156"/>
      <c r="GP115" s="156"/>
      <c r="GQ115" s="156"/>
      <c r="GR115" s="156"/>
      <c r="GS115" s="156"/>
      <c r="GT115" s="156"/>
    </row>
    <row r="116" spans="1:202" ht="21.75">
      <c r="A116" s="152"/>
      <c r="B116" s="152"/>
      <c r="C116" s="153"/>
      <c r="D116" s="153"/>
      <c r="E116" s="154"/>
      <c r="F116" s="155"/>
      <c r="G116" s="156"/>
      <c r="H116" s="156"/>
      <c r="I116" s="156"/>
      <c r="J116" s="156"/>
      <c r="K116" s="157"/>
      <c r="L116" s="157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56"/>
      <c r="AL116" s="156"/>
      <c r="AM116" s="156"/>
      <c r="AN116" s="156"/>
      <c r="AO116" s="156"/>
      <c r="AP116" s="156"/>
      <c r="AQ116" s="156"/>
      <c r="AR116" s="156"/>
      <c r="AS116" s="156"/>
      <c r="AT116" s="156"/>
      <c r="AU116" s="156"/>
      <c r="AV116" s="156"/>
      <c r="AW116" s="156"/>
      <c r="AX116" s="156"/>
      <c r="AY116" s="156"/>
      <c r="AZ116" s="156"/>
      <c r="BA116" s="156"/>
      <c r="BB116" s="156"/>
      <c r="BC116" s="156"/>
      <c r="BD116" s="156"/>
      <c r="BE116" s="156"/>
      <c r="BF116" s="156"/>
      <c r="BG116" s="156"/>
      <c r="BH116" s="156"/>
      <c r="BI116" s="156"/>
      <c r="BJ116" s="156"/>
      <c r="BK116" s="156"/>
      <c r="BL116" s="156"/>
      <c r="BM116" s="156"/>
      <c r="BN116" s="156"/>
      <c r="BO116" s="156"/>
      <c r="BP116" s="156"/>
      <c r="BQ116" s="156"/>
      <c r="BR116" s="156"/>
      <c r="BS116" s="156"/>
      <c r="BT116" s="156"/>
      <c r="BU116" s="156"/>
      <c r="BV116" s="156"/>
      <c r="BW116" s="156"/>
      <c r="BX116" s="156"/>
      <c r="BY116" s="156"/>
      <c r="BZ116" s="156"/>
      <c r="CA116" s="156"/>
      <c r="CB116" s="156"/>
      <c r="CC116" s="156"/>
      <c r="CD116" s="156"/>
      <c r="CE116" s="156"/>
      <c r="CF116" s="156"/>
      <c r="CG116" s="156"/>
      <c r="CH116" s="156"/>
      <c r="CI116" s="156"/>
      <c r="CJ116" s="156"/>
      <c r="CK116" s="156"/>
      <c r="CL116" s="156"/>
      <c r="CM116" s="156"/>
      <c r="CN116" s="156"/>
      <c r="CO116" s="156"/>
      <c r="CP116" s="156"/>
      <c r="CQ116" s="156"/>
      <c r="CR116" s="156"/>
      <c r="CS116" s="156"/>
      <c r="CT116" s="156"/>
      <c r="CU116" s="156"/>
      <c r="CV116" s="156"/>
      <c r="CW116" s="156"/>
      <c r="CX116" s="156"/>
      <c r="CY116" s="156"/>
      <c r="CZ116" s="156"/>
      <c r="DA116" s="156"/>
      <c r="DB116" s="156"/>
      <c r="DC116" s="156"/>
      <c r="DD116" s="156"/>
      <c r="DE116" s="156"/>
      <c r="DF116" s="156"/>
      <c r="DG116" s="156"/>
      <c r="DH116" s="156"/>
      <c r="DI116" s="156"/>
      <c r="DJ116" s="156"/>
      <c r="DK116" s="156"/>
      <c r="DL116" s="156"/>
      <c r="DM116" s="156"/>
      <c r="DN116" s="156"/>
      <c r="DO116" s="156"/>
      <c r="DP116" s="156"/>
      <c r="DQ116" s="156"/>
      <c r="DR116" s="190"/>
      <c r="DS116" s="190"/>
      <c r="DT116" s="156"/>
      <c r="DU116" s="156"/>
      <c r="DV116" s="156"/>
      <c r="DW116" s="156"/>
      <c r="DX116" s="156"/>
      <c r="DY116" s="193">
        <v>0.5</v>
      </c>
      <c r="DZ116" s="156">
        <v>1.065</v>
      </c>
      <c r="EA116" s="193">
        <f>+DZ116-DY116</f>
        <v>0.565</v>
      </c>
      <c r="EB116" s="156"/>
      <c r="EC116" s="156"/>
      <c r="ED116" s="156">
        <v>0.163</v>
      </c>
      <c r="EE116" s="156">
        <v>0.625</v>
      </c>
      <c r="EF116" s="193">
        <f>+ED116/EE116</f>
        <v>0.26080000000000003</v>
      </c>
      <c r="EG116" s="156"/>
      <c r="EH116" s="201" t="s">
        <v>328</v>
      </c>
      <c r="EI116" s="189">
        <v>0.5</v>
      </c>
      <c r="EJ116" s="189">
        <v>0.5</v>
      </c>
      <c r="EK116" s="156">
        <v>0.018</v>
      </c>
      <c r="EL116" s="156"/>
      <c r="EM116" s="156">
        <v>0.06</v>
      </c>
      <c r="EN116" s="156">
        <v>0.65</v>
      </c>
      <c r="EO116" s="156">
        <v>0.15</v>
      </c>
      <c r="EP116" s="156"/>
      <c r="EQ116" s="156"/>
      <c r="ER116" s="156"/>
      <c r="ES116" s="156"/>
      <c r="ET116" s="189">
        <v>2</v>
      </c>
      <c r="EU116" s="156"/>
      <c r="EV116" s="189">
        <v>2</v>
      </c>
      <c r="EW116" s="156">
        <v>10</v>
      </c>
      <c r="EX116" s="156">
        <v>10</v>
      </c>
      <c r="EY116" s="156"/>
      <c r="EZ116" s="156"/>
      <c r="FA116" s="190">
        <v>1.5</v>
      </c>
      <c r="FB116" s="190">
        <v>1.5</v>
      </c>
      <c r="FC116" s="156"/>
      <c r="FD116" s="156"/>
      <c r="FE116" s="156"/>
      <c r="FF116" s="156"/>
      <c r="FG116" s="156"/>
      <c r="FH116" s="156"/>
      <c r="FI116" s="156"/>
      <c r="FJ116" s="156"/>
      <c r="FK116" s="156"/>
      <c r="FL116" s="156"/>
      <c r="FM116" s="156"/>
      <c r="FN116" s="156"/>
      <c r="FO116" s="156"/>
      <c r="FP116" s="156"/>
      <c r="FQ116" s="156"/>
      <c r="FR116" s="156"/>
      <c r="FS116" s="156"/>
      <c r="FT116" s="156"/>
      <c r="FU116" s="156"/>
      <c r="FV116" s="156"/>
      <c r="FW116" s="156"/>
      <c r="FX116" s="156"/>
      <c r="FY116" s="156"/>
      <c r="FZ116" s="156"/>
      <c r="GA116" s="156"/>
      <c r="GB116" s="156"/>
      <c r="GC116" s="156"/>
      <c r="GD116" s="156"/>
      <c r="GE116" s="156"/>
      <c r="GF116" s="156"/>
      <c r="GG116" s="156"/>
      <c r="GH116" s="156"/>
      <c r="GI116" s="156"/>
      <c r="GJ116" s="156"/>
      <c r="GK116" s="156"/>
      <c r="GL116" s="156"/>
      <c r="GM116" s="156"/>
      <c r="GN116" s="156"/>
      <c r="GO116" s="156"/>
      <c r="GP116" s="156"/>
      <c r="GQ116" s="156"/>
      <c r="GR116" s="156"/>
      <c r="GS116" s="156"/>
      <c r="GT116" s="156"/>
    </row>
    <row r="117" spans="1:202" ht="21.75">
      <c r="A117" s="152"/>
      <c r="B117" s="152"/>
      <c r="C117" s="153"/>
      <c r="D117" s="153"/>
      <c r="E117" s="154"/>
      <c r="F117" s="155"/>
      <c r="G117" s="156"/>
      <c r="H117" s="156"/>
      <c r="I117" s="156"/>
      <c r="J117" s="156"/>
      <c r="K117" s="157"/>
      <c r="L117" s="157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6"/>
      <c r="AH117" s="156"/>
      <c r="AI117" s="156"/>
      <c r="AJ117" s="156"/>
      <c r="AK117" s="156"/>
      <c r="AL117" s="156"/>
      <c r="AM117" s="156"/>
      <c r="AN117" s="156"/>
      <c r="AO117" s="156"/>
      <c r="AP117" s="156"/>
      <c r="AQ117" s="156"/>
      <c r="AR117" s="156"/>
      <c r="AS117" s="156"/>
      <c r="AT117" s="156"/>
      <c r="AU117" s="156"/>
      <c r="AV117" s="156"/>
      <c r="AW117" s="156"/>
      <c r="AX117" s="156"/>
      <c r="AY117" s="156"/>
      <c r="AZ117" s="156"/>
      <c r="BA117" s="156"/>
      <c r="BB117" s="156"/>
      <c r="BC117" s="156"/>
      <c r="BD117" s="156"/>
      <c r="BE117" s="156"/>
      <c r="BF117" s="156"/>
      <c r="BG117" s="156"/>
      <c r="BH117" s="156"/>
      <c r="BI117" s="156"/>
      <c r="BJ117" s="156"/>
      <c r="BK117" s="156"/>
      <c r="BL117" s="156"/>
      <c r="BM117" s="156"/>
      <c r="BN117" s="156"/>
      <c r="BO117" s="156"/>
      <c r="BP117" s="156"/>
      <c r="BQ117" s="156"/>
      <c r="BR117" s="156"/>
      <c r="BS117" s="156"/>
      <c r="BT117" s="156"/>
      <c r="BU117" s="156"/>
      <c r="BV117" s="156"/>
      <c r="BW117" s="156"/>
      <c r="BX117" s="156"/>
      <c r="BY117" s="156"/>
      <c r="BZ117" s="156"/>
      <c r="CA117" s="156"/>
      <c r="CB117" s="156"/>
      <c r="CC117" s="156"/>
      <c r="CD117" s="156"/>
      <c r="CE117" s="156"/>
      <c r="CF117" s="156"/>
      <c r="CG117" s="156"/>
      <c r="CH117" s="156"/>
      <c r="CI117" s="156"/>
      <c r="CJ117" s="156"/>
      <c r="CK117" s="156"/>
      <c r="CL117" s="156"/>
      <c r="CM117" s="156"/>
      <c r="CN117" s="156"/>
      <c r="CO117" s="156"/>
      <c r="CP117" s="156"/>
      <c r="CQ117" s="156"/>
      <c r="CR117" s="156"/>
      <c r="CS117" s="156"/>
      <c r="CT117" s="156"/>
      <c r="CU117" s="156"/>
      <c r="CV117" s="156"/>
      <c r="CW117" s="156"/>
      <c r="CX117" s="156"/>
      <c r="CY117" s="156"/>
      <c r="CZ117" s="156"/>
      <c r="DA117" s="156"/>
      <c r="DB117" s="156"/>
      <c r="DC117" s="156"/>
      <c r="DD117" s="156"/>
      <c r="DE117" s="156"/>
      <c r="DF117" s="156"/>
      <c r="DG117" s="156"/>
      <c r="DH117" s="156"/>
      <c r="DI117" s="156"/>
      <c r="DJ117" s="156"/>
      <c r="DK117" s="156"/>
      <c r="DL117" s="156"/>
      <c r="DM117" s="156"/>
      <c r="DN117" s="156"/>
      <c r="DO117" s="156"/>
      <c r="DP117" s="156"/>
      <c r="DQ117" s="156"/>
      <c r="DR117" s="190"/>
      <c r="DS117" s="190"/>
      <c r="DT117" s="156"/>
      <c r="DU117" s="156"/>
      <c r="DV117" s="156" t="s">
        <v>322</v>
      </c>
      <c r="DW117" s="156"/>
      <c r="DX117" s="156"/>
      <c r="DY117" s="193"/>
      <c r="DZ117" s="156"/>
      <c r="EA117" s="193"/>
      <c r="EB117" s="156"/>
      <c r="EC117" s="156"/>
      <c r="ED117" s="156"/>
      <c r="EE117" s="156"/>
      <c r="EF117" s="156"/>
      <c r="EG117" s="156"/>
      <c r="EH117" s="156"/>
      <c r="EI117" s="189"/>
      <c r="EJ117" s="189"/>
      <c r="EK117" s="156"/>
      <c r="EL117" s="156"/>
      <c r="EM117" s="156"/>
      <c r="EN117" s="156"/>
      <c r="EO117" s="156"/>
      <c r="EP117" s="156"/>
      <c r="EQ117" s="156"/>
      <c r="ER117" s="156"/>
      <c r="ES117" s="156"/>
      <c r="ET117" s="189"/>
      <c r="EU117" s="156"/>
      <c r="EV117" s="189"/>
      <c r="EW117" s="156"/>
      <c r="EX117" s="156"/>
      <c r="EY117" s="156"/>
      <c r="EZ117" s="156"/>
      <c r="FA117" s="156"/>
      <c r="FB117" s="156"/>
      <c r="FC117" s="156"/>
      <c r="FD117" s="156"/>
      <c r="FE117" s="156"/>
      <c r="FF117" s="156"/>
      <c r="FG117" s="156"/>
      <c r="FH117" s="156"/>
      <c r="FI117" s="156"/>
      <c r="FJ117" s="156"/>
      <c r="FK117" s="156"/>
      <c r="FL117" s="156"/>
      <c r="FM117" s="156"/>
      <c r="FN117" s="156"/>
      <c r="FO117" s="156"/>
      <c r="FP117" s="156"/>
      <c r="FQ117" s="156"/>
      <c r="FR117" s="156"/>
      <c r="FS117" s="156"/>
      <c r="FT117" s="156"/>
      <c r="FU117" s="156"/>
      <c r="FV117" s="156"/>
      <c r="FW117" s="156"/>
      <c r="FX117" s="156"/>
      <c r="FY117" s="156"/>
      <c r="FZ117" s="156"/>
      <c r="GA117" s="156"/>
      <c r="GB117" s="156"/>
      <c r="GC117" s="156"/>
      <c r="GD117" s="156"/>
      <c r="GE117" s="156"/>
      <c r="GF117" s="156"/>
      <c r="GG117" s="156"/>
      <c r="GH117" s="156"/>
      <c r="GI117" s="156"/>
      <c r="GJ117" s="156"/>
      <c r="GK117" s="156"/>
      <c r="GL117" s="156"/>
      <c r="GM117" s="156"/>
      <c r="GN117" s="156"/>
      <c r="GO117" s="156"/>
      <c r="GP117" s="156"/>
      <c r="GQ117" s="156"/>
      <c r="GR117" s="156"/>
      <c r="GS117" s="156"/>
      <c r="GT117" s="156"/>
    </row>
    <row r="118" spans="1:202" ht="21.75">
      <c r="A118" s="152"/>
      <c r="B118" s="152"/>
      <c r="C118" s="153"/>
      <c r="D118" s="153"/>
      <c r="E118" s="154"/>
      <c r="F118" s="155"/>
      <c r="G118" s="156"/>
      <c r="H118" s="156"/>
      <c r="I118" s="156"/>
      <c r="J118" s="156"/>
      <c r="K118" s="157"/>
      <c r="L118" s="157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  <c r="AF118" s="156"/>
      <c r="AG118" s="156"/>
      <c r="AH118" s="156"/>
      <c r="AI118" s="156"/>
      <c r="AJ118" s="156"/>
      <c r="AK118" s="156"/>
      <c r="AL118" s="156"/>
      <c r="AM118" s="156"/>
      <c r="AN118" s="156"/>
      <c r="AO118" s="156"/>
      <c r="AP118" s="156"/>
      <c r="AQ118" s="156"/>
      <c r="AR118" s="156"/>
      <c r="AS118" s="156"/>
      <c r="AT118" s="156"/>
      <c r="AU118" s="156"/>
      <c r="AV118" s="156"/>
      <c r="AW118" s="156"/>
      <c r="AX118" s="156"/>
      <c r="AY118" s="156"/>
      <c r="AZ118" s="156"/>
      <c r="BA118" s="156"/>
      <c r="BB118" s="156"/>
      <c r="BC118" s="156"/>
      <c r="BD118" s="156"/>
      <c r="BE118" s="156"/>
      <c r="BF118" s="156"/>
      <c r="BG118" s="156"/>
      <c r="BH118" s="156"/>
      <c r="BI118" s="156"/>
      <c r="BJ118" s="156"/>
      <c r="BK118" s="156"/>
      <c r="BL118" s="156"/>
      <c r="BM118" s="156"/>
      <c r="BN118" s="156"/>
      <c r="BO118" s="156"/>
      <c r="BP118" s="156"/>
      <c r="BQ118" s="156"/>
      <c r="BR118" s="156"/>
      <c r="BS118" s="156"/>
      <c r="BT118" s="156"/>
      <c r="BU118" s="156"/>
      <c r="BV118" s="156"/>
      <c r="BW118" s="156"/>
      <c r="BX118" s="156"/>
      <c r="BY118" s="156"/>
      <c r="BZ118" s="156"/>
      <c r="CA118" s="156"/>
      <c r="CB118" s="156"/>
      <c r="CC118" s="156"/>
      <c r="CD118" s="156"/>
      <c r="CE118" s="156"/>
      <c r="CF118" s="156"/>
      <c r="CG118" s="156"/>
      <c r="CH118" s="156"/>
      <c r="CI118" s="156"/>
      <c r="CJ118" s="156"/>
      <c r="CK118" s="156"/>
      <c r="CL118" s="156"/>
      <c r="CM118" s="156"/>
      <c r="CN118" s="156"/>
      <c r="CO118" s="156"/>
      <c r="CP118" s="156"/>
      <c r="CQ118" s="156"/>
      <c r="CR118" s="156"/>
      <c r="CS118" s="156"/>
      <c r="CT118" s="156"/>
      <c r="CU118" s="156"/>
      <c r="CV118" s="156"/>
      <c r="CW118" s="156"/>
      <c r="CX118" s="156"/>
      <c r="CY118" s="156"/>
      <c r="CZ118" s="156"/>
      <c r="DA118" s="156"/>
      <c r="DB118" s="156"/>
      <c r="DC118" s="156"/>
      <c r="DD118" s="156"/>
      <c r="DE118" s="156"/>
      <c r="DF118" s="156"/>
      <c r="DG118" s="156"/>
      <c r="DH118" s="156"/>
      <c r="DI118" s="156"/>
      <c r="DJ118" s="156"/>
      <c r="DK118" s="156"/>
      <c r="DL118" s="156"/>
      <c r="DM118" s="156"/>
      <c r="DN118" s="156"/>
      <c r="DO118" s="156"/>
      <c r="DP118" s="156"/>
      <c r="DQ118" s="156"/>
      <c r="DR118" s="190"/>
      <c r="DS118" s="190"/>
      <c r="DT118" s="156"/>
      <c r="DU118" s="156"/>
      <c r="DV118" s="190" t="s">
        <v>276</v>
      </c>
      <c r="DW118" s="190" t="s">
        <v>277</v>
      </c>
      <c r="DX118" s="190" t="s">
        <v>278</v>
      </c>
      <c r="DY118" s="193">
        <v>0</v>
      </c>
      <c r="DZ118" s="156">
        <v>2.594</v>
      </c>
      <c r="EA118" s="193">
        <v>2.594</v>
      </c>
      <c r="EB118" s="190" t="s">
        <v>268</v>
      </c>
      <c r="EC118" s="190" t="s">
        <v>268</v>
      </c>
      <c r="ED118" s="156"/>
      <c r="EE118" s="156"/>
      <c r="EF118" s="156"/>
      <c r="EG118" s="156"/>
      <c r="EH118" s="201" t="s">
        <v>328</v>
      </c>
      <c r="EI118" s="189"/>
      <c r="EJ118" s="189"/>
      <c r="EK118" s="156">
        <v>0.018</v>
      </c>
      <c r="EL118" s="156"/>
      <c r="EM118" s="156"/>
      <c r="EN118" s="156"/>
      <c r="EO118" s="156"/>
      <c r="EP118" s="156"/>
      <c r="EQ118" s="156"/>
      <c r="ER118" s="156"/>
      <c r="ES118" s="156"/>
      <c r="ET118" s="189"/>
      <c r="EU118" s="156"/>
      <c r="EV118" s="189"/>
      <c r="EW118" s="156"/>
      <c r="EX118" s="156"/>
      <c r="EY118" s="156"/>
      <c r="EZ118" s="156"/>
      <c r="FA118" s="190">
        <v>1.5</v>
      </c>
      <c r="FB118" s="190">
        <v>1.5</v>
      </c>
      <c r="FC118" s="190">
        <v>1</v>
      </c>
      <c r="FD118" s="190">
        <v>1</v>
      </c>
      <c r="FE118" s="190" t="s">
        <v>268</v>
      </c>
      <c r="FF118" s="190" t="s">
        <v>268</v>
      </c>
      <c r="FG118" s="190" t="s">
        <v>268</v>
      </c>
      <c r="FH118" s="190" t="s">
        <v>268</v>
      </c>
      <c r="FI118" s="190" t="s">
        <v>268</v>
      </c>
      <c r="FJ118" s="190" t="s">
        <v>268</v>
      </c>
      <c r="FK118" s="190">
        <v>4</v>
      </c>
      <c r="FL118" s="190" t="s">
        <v>268</v>
      </c>
      <c r="FM118" s="190" t="s">
        <v>268</v>
      </c>
      <c r="FN118" s="190" t="s">
        <v>268</v>
      </c>
      <c r="FO118" s="190" t="s">
        <v>268</v>
      </c>
      <c r="FP118" s="190">
        <v>2</v>
      </c>
      <c r="FQ118" s="190" t="s">
        <v>268</v>
      </c>
      <c r="FR118" s="190">
        <v>15</v>
      </c>
      <c r="FS118" s="190">
        <v>1</v>
      </c>
      <c r="FT118" s="190" t="s">
        <v>268</v>
      </c>
      <c r="FU118" s="156"/>
      <c r="FV118" s="156"/>
      <c r="FW118" s="156"/>
      <c r="FX118" s="156"/>
      <c r="FY118" s="156"/>
      <c r="FZ118" s="156"/>
      <c r="GA118" s="156"/>
      <c r="GB118" s="156"/>
      <c r="GC118" s="156"/>
      <c r="GD118" s="156"/>
      <c r="GE118" s="156"/>
      <c r="GF118" s="156"/>
      <c r="GG118" s="156"/>
      <c r="GH118" s="156"/>
      <c r="GI118" s="156"/>
      <c r="GJ118" s="156"/>
      <c r="GK118" s="156"/>
      <c r="GL118" s="156"/>
      <c r="GM118" s="156"/>
      <c r="GN118" s="156"/>
      <c r="GO118" s="156"/>
      <c r="GP118" s="156"/>
      <c r="GQ118" s="156"/>
      <c r="GR118" s="156"/>
      <c r="GS118" s="156"/>
      <c r="GT118" s="156"/>
    </row>
    <row r="119" spans="1:202" ht="21.75">
      <c r="A119" s="152"/>
      <c r="B119" s="152"/>
      <c r="C119" s="153"/>
      <c r="D119" s="153"/>
      <c r="E119" s="154"/>
      <c r="F119" s="155"/>
      <c r="G119" s="156"/>
      <c r="H119" s="156"/>
      <c r="I119" s="156"/>
      <c r="J119" s="156"/>
      <c r="K119" s="157"/>
      <c r="L119" s="157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  <c r="AF119" s="156"/>
      <c r="AG119" s="156"/>
      <c r="AH119" s="156"/>
      <c r="AI119" s="156"/>
      <c r="AJ119" s="156"/>
      <c r="AK119" s="156"/>
      <c r="AL119" s="156"/>
      <c r="AM119" s="156"/>
      <c r="AN119" s="156"/>
      <c r="AO119" s="156"/>
      <c r="AP119" s="156"/>
      <c r="AQ119" s="156"/>
      <c r="AR119" s="156"/>
      <c r="AS119" s="156"/>
      <c r="AT119" s="156"/>
      <c r="AU119" s="156"/>
      <c r="AV119" s="156"/>
      <c r="AW119" s="156"/>
      <c r="AX119" s="156"/>
      <c r="AY119" s="156"/>
      <c r="AZ119" s="156"/>
      <c r="BA119" s="156"/>
      <c r="BB119" s="156"/>
      <c r="BC119" s="156"/>
      <c r="BD119" s="156"/>
      <c r="BE119" s="156"/>
      <c r="BF119" s="156"/>
      <c r="BG119" s="156"/>
      <c r="BH119" s="156"/>
      <c r="BI119" s="156"/>
      <c r="BJ119" s="156"/>
      <c r="BK119" s="156"/>
      <c r="BL119" s="156"/>
      <c r="BM119" s="156"/>
      <c r="BN119" s="156"/>
      <c r="BO119" s="156"/>
      <c r="BP119" s="156"/>
      <c r="BQ119" s="156"/>
      <c r="BR119" s="156"/>
      <c r="BS119" s="156"/>
      <c r="BT119" s="156"/>
      <c r="BU119" s="156"/>
      <c r="BV119" s="156"/>
      <c r="BW119" s="156"/>
      <c r="BX119" s="156"/>
      <c r="BY119" s="156"/>
      <c r="BZ119" s="156"/>
      <c r="CA119" s="156"/>
      <c r="CB119" s="156"/>
      <c r="CC119" s="156"/>
      <c r="CD119" s="156"/>
      <c r="CE119" s="156"/>
      <c r="CF119" s="156"/>
      <c r="CG119" s="156"/>
      <c r="CH119" s="156"/>
      <c r="CI119" s="156"/>
      <c r="CJ119" s="156"/>
      <c r="CK119" s="156"/>
      <c r="CL119" s="156"/>
      <c r="CM119" s="156"/>
      <c r="CN119" s="156"/>
      <c r="CO119" s="156"/>
      <c r="CP119" s="156"/>
      <c r="CQ119" s="156"/>
      <c r="CR119" s="156"/>
      <c r="CS119" s="156"/>
      <c r="CT119" s="156"/>
      <c r="CU119" s="156"/>
      <c r="CV119" s="156"/>
      <c r="CW119" s="156"/>
      <c r="CX119" s="156"/>
      <c r="CY119" s="156"/>
      <c r="CZ119" s="156"/>
      <c r="DA119" s="156"/>
      <c r="DB119" s="156"/>
      <c r="DC119" s="156"/>
      <c r="DD119" s="156"/>
      <c r="DE119" s="156"/>
      <c r="DF119" s="156"/>
      <c r="DG119" s="156"/>
      <c r="DH119" s="156"/>
      <c r="DI119" s="156"/>
      <c r="DJ119" s="156"/>
      <c r="DK119" s="156"/>
      <c r="DL119" s="156"/>
      <c r="DM119" s="156"/>
      <c r="DN119" s="156"/>
      <c r="DO119" s="156"/>
      <c r="DP119" s="156"/>
      <c r="DQ119" s="156"/>
      <c r="DR119" s="190"/>
      <c r="DS119" s="190"/>
      <c r="DT119" s="156"/>
      <c r="DU119" s="156"/>
      <c r="DV119" s="190" t="s">
        <v>323</v>
      </c>
      <c r="DW119" s="190" t="s">
        <v>277</v>
      </c>
      <c r="DX119" s="190" t="s">
        <v>278</v>
      </c>
      <c r="DY119" s="193">
        <v>0</v>
      </c>
      <c r="DZ119" s="156">
        <v>0.983</v>
      </c>
      <c r="EA119" s="193">
        <v>0.983</v>
      </c>
      <c r="EB119" s="190" t="s">
        <v>268</v>
      </c>
      <c r="EC119" s="190" t="s">
        <v>268</v>
      </c>
      <c r="ED119" s="156"/>
      <c r="EE119" s="156"/>
      <c r="EF119" s="156"/>
      <c r="EG119" s="156"/>
      <c r="EH119" s="201" t="s">
        <v>328</v>
      </c>
      <c r="EI119" s="189"/>
      <c r="EJ119" s="189"/>
      <c r="EK119" s="156">
        <v>0.018</v>
      </c>
      <c r="EL119" s="156"/>
      <c r="EM119" s="156"/>
      <c r="EN119" s="156"/>
      <c r="EO119" s="156"/>
      <c r="EP119" s="156"/>
      <c r="EQ119" s="156"/>
      <c r="ER119" s="156"/>
      <c r="ES119" s="156"/>
      <c r="ET119" s="189"/>
      <c r="EU119" s="156"/>
      <c r="EV119" s="189"/>
      <c r="EW119" s="156"/>
      <c r="EX119" s="156"/>
      <c r="EY119" s="156"/>
      <c r="EZ119" s="156"/>
      <c r="FA119" s="190">
        <v>1.5</v>
      </c>
      <c r="FB119" s="190">
        <v>1.5</v>
      </c>
      <c r="FC119" s="190">
        <v>1</v>
      </c>
      <c r="FD119" s="190" t="s">
        <v>268</v>
      </c>
      <c r="FE119" s="190" t="s">
        <v>268</v>
      </c>
      <c r="FF119" s="190" t="s">
        <v>268</v>
      </c>
      <c r="FG119" s="190" t="s">
        <v>268</v>
      </c>
      <c r="FH119" s="190">
        <v>1</v>
      </c>
      <c r="FI119" s="190" t="s">
        <v>268</v>
      </c>
      <c r="FJ119" s="190" t="s">
        <v>268</v>
      </c>
      <c r="FK119" s="190" t="s">
        <v>268</v>
      </c>
      <c r="FL119" s="190" t="s">
        <v>268</v>
      </c>
      <c r="FM119" s="190" t="s">
        <v>268</v>
      </c>
      <c r="FN119" s="190" t="s">
        <v>268</v>
      </c>
      <c r="FO119" s="190" t="s">
        <v>268</v>
      </c>
      <c r="FP119" s="190" t="s">
        <v>268</v>
      </c>
      <c r="FQ119" s="190" t="s">
        <v>268</v>
      </c>
      <c r="FR119" s="190">
        <v>4</v>
      </c>
      <c r="FS119" s="190">
        <v>1</v>
      </c>
      <c r="FT119" s="190" t="s">
        <v>268</v>
      </c>
      <c r="FU119" s="156"/>
      <c r="FV119" s="156"/>
      <c r="FW119" s="156"/>
      <c r="FX119" s="156"/>
      <c r="FY119" s="156"/>
      <c r="FZ119" s="156"/>
      <c r="GA119" s="156"/>
      <c r="GB119" s="156"/>
      <c r="GC119" s="156"/>
      <c r="GD119" s="156"/>
      <c r="GE119" s="156"/>
      <c r="GF119" s="156"/>
      <c r="GG119" s="156"/>
      <c r="GH119" s="156"/>
      <c r="GI119" s="156"/>
      <c r="GJ119" s="156"/>
      <c r="GK119" s="156"/>
      <c r="GL119" s="156"/>
      <c r="GM119" s="156"/>
      <c r="GN119" s="156"/>
      <c r="GO119" s="156"/>
      <c r="GP119" s="156"/>
      <c r="GQ119" s="156"/>
      <c r="GR119" s="156"/>
      <c r="GS119" s="156"/>
      <c r="GT119" s="156"/>
    </row>
    <row r="120" spans="1:202" ht="21.75">
      <c r="A120" s="152"/>
      <c r="B120" s="152"/>
      <c r="C120" s="153"/>
      <c r="D120" s="153"/>
      <c r="E120" s="154"/>
      <c r="F120" s="155"/>
      <c r="G120" s="156"/>
      <c r="H120" s="156"/>
      <c r="I120" s="156"/>
      <c r="J120" s="156"/>
      <c r="K120" s="157"/>
      <c r="L120" s="157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6"/>
      <c r="AI120" s="156"/>
      <c r="AJ120" s="156"/>
      <c r="AK120" s="156"/>
      <c r="AL120" s="156"/>
      <c r="AM120" s="156"/>
      <c r="AN120" s="156"/>
      <c r="AO120" s="156"/>
      <c r="AP120" s="156"/>
      <c r="AQ120" s="156"/>
      <c r="AR120" s="156"/>
      <c r="AS120" s="156"/>
      <c r="AT120" s="156"/>
      <c r="AU120" s="156"/>
      <c r="AV120" s="156"/>
      <c r="AW120" s="156"/>
      <c r="AX120" s="156"/>
      <c r="AY120" s="156"/>
      <c r="AZ120" s="156"/>
      <c r="BA120" s="156"/>
      <c r="BB120" s="156"/>
      <c r="BC120" s="156"/>
      <c r="BD120" s="156"/>
      <c r="BE120" s="156"/>
      <c r="BF120" s="156"/>
      <c r="BG120" s="156"/>
      <c r="BH120" s="156"/>
      <c r="BI120" s="156"/>
      <c r="BJ120" s="156"/>
      <c r="BK120" s="156"/>
      <c r="BL120" s="156"/>
      <c r="BM120" s="156"/>
      <c r="BN120" s="156"/>
      <c r="BO120" s="156"/>
      <c r="BP120" s="156"/>
      <c r="BQ120" s="156"/>
      <c r="BR120" s="156"/>
      <c r="BS120" s="156"/>
      <c r="BT120" s="156"/>
      <c r="BU120" s="156"/>
      <c r="BV120" s="156"/>
      <c r="BW120" s="156"/>
      <c r="BX120" s="156"/>
      <c r="BY120" s="156"/>
      <c r="BZ120" s="156"/>
      <c r="CA120" s="156"/>
      <c r="CB120" s="156"/>
      <c r="CC120" s="156"/>
      <c r="CD120" s="156"/>
      <c r="CE120" s="156"/>
      <c r="CF120" s="156"/>
      <c r="CG120" s="156"/>
      <c r="CH120" s="156"/>
      <c r="CI120" s="156"/>
      <c r="CJ120" s="156"/>
      <c r="CK120" s="156"/>
      <c r="CL120" s="156"/>
      <c r="CM120" s="156"/>
      <c r="CN120" s="156"/>
      <c r="CO120" s="156"/>
      <c r="CP120" s="156"/>
      <c r="CQ120" s="156"/>
      <c r="CR120" s="156"/>
      <c r="CS120" s="156"/>
      <c r="CT120" s="156"/>
      <c r="CU120" s="156"/>
      <c r="CV120" s="156"/>
      <c r="CW120" s="156"/>
      <c r="CX120" s="156"/>
      <c r="CY120" s="156"/>
      <c r="CZ120" s="156"/>
      <c r="DA120" s="156"/>
      <c r="DB120" s="156"/>
      <c r="DC120" s="156"/>
      <c r="DD120" s="156"/>
      <c r="DE120" s="156"/>
      <c r="DF120" s="156"/>
      <c r="DG120" s="156"/>
      <c r="DH120" s="156"/>
      <c r="DI120" s="156"/>
      <c r="DJ120" s="156"/>
      <c r="DK120" s="156"/>
      <c r="DL120" s="156"/>
      <c r="DM120" s="156"/>
      <c r="DN120" s="156"/>
      <c r="DO120" s="156"/>
      <c r="DP120" s="156"/>
      <c r="DQ120" s="156"/>
      <c r="DR120" s="190"/>
      <c r="DS120" s="190"/>
      <c r="DT120" s="156"/>
      <c r="DU120" s="156"/>
      <c r="DV120" s="190" t="s">
        <v>294</v>
      </c>
      <c r="DW120" s="190" t="s">
        <v>277</v>
      </c>
      <c r="DX120" s="190" t="s">
        <v>278</v>
      </c>
      <c r="DY120" s="193">
        <v>0</v>
      </c>
      <c r="DZ120" s="156">
        <v>0.993</v>
      </c>
      <c r="EA120" s="193">
        <v>0.993</v>
      </c>
      <c r="EB120" s="190" t="s">
        <v>268</v>
      </c>
      <c r="EC120" s="190" t="s">
        <v>268</v>
      </c>
      <c r="ED120" s="156"/>
      <c r="EE120" s="156"/>
      <c r="EF120" s="156"/>
      <c r="EG120" s="156"/>
      <c r="EH120" s="201" t="s">
        <v>328</v>
      </c>
      <c r="EI120" s="189"/>
      <c r="EJ120" s="189"/>
      <c r="EK120" s="156">
        <v>0.018</v>
      </c>
      <c r="EL120" s="156"/>
      <c r="EM120" s="156"/>
      <c r="EN120" s="156"/>
      <c r="EO120" s="156"/>
      <c r="EP120" s="156"/>
      <c r="EQ120" s="156"/>
      <c r="ER120" s="156"/>
      <c r="ES120" s="156"/>
      <c r="ET120" s="189"/>
      <c r="EU120" s="156"/>
      <c r="EV120" s="189"/>
      <c r="EW120" s="156"/>
      <c r="EX120" s="156"/>
      <c r="EY120" s="156"/>
      <c r="EZ120" s="156"/>
      <c r="FA120" s="190">
        <v>1.5</v>
      </c>
      <c r="FB120" s="190">
        <v>1.5</v>
      </c>
      <c r="FC120" s="190">
        <v>1</v>
      </c>
      <c r="FD120" s="190">
        <v>1</v>
      </c>
      <c r="FE120" s="190" t="s">
        <v>268</v>
      </c>
      <c r="FF120" s="190" t="s">
        <v>268</v>
      </c>
      <c r="FG120" s="190" t="s">
        <v>268</v>
      </c>
      <c r="FH120" s="190">
        <v>1</v>
      </c>
      <c r="FI120" s="190" t="s">
        <v>268</v>
      </c>
      <c r="FJ120" s="190" t="s">
        <v>268</v>
      </c>
      <c r="FK120" s="190" t="s">
        <v>268</v>
      </c>
      <c r="FL120" s="190" t="s">
        <v>268</v>
      </c>
      <c r="FM120" s="190" t="s">
        <v>268</v>
      </c>
      <c r="FN120" s="190" t="s">
        <v>268</v>
      </c>
      <c r="FO120" s="190" t="s">
        <v>268</v>
      </c>
      <c r="FP120" s="190" t="s">
        <v>268</v>
      </c>
      <c r="FQ120" s="190" t="s">
        <v>268</v>
      </c>
      <c r="FR120" s="190">
        <v>2</v>
      </c>
      <c r="FS120" s="190">
        <v>1</v>
      </c>
      <c r="FT120" s="190" t="s">
        <v>268</v>
      </c>
      <c r="FU120" s="156"/>
      <c r="FV120" s="156"/>
      <c r="FW120" s="156"/>
      <c r="FX120" s="156"/>
      <c r="FY120" s="156"/>
      <c r="FZ120" s="156"/>
      <c r="GA120" s="156"/>
      <c r="GB120" s="156"/>
      <c r="GC120" s="156"/>
      <c r="GD120" s="156"/>
      <c r="GE120" s="156"/>
      <c r="GF120" s="156"/>
      <c r="GG120" s="156"/>
      <c r="GH120" s="156"/>
      <c r="GI120" s="156"/>
      <c r="GJ120" s="156"/>
      <c r="GK120" s="156"/>
      <c r="GL120" s="156"/>
      <c r="GM120" s="156"/>
      <c r="GN120" s="156"/>
      <c r="GO120" s="156"/>
      <c r="GP120" s="156"/>
      <c r="GQ120" s="156"/>
      <c r="GR120" s="156"/>
      <c r="GS120" s="156"/>
      <c r="GT120" s="156"/>
    </row>
    <row r="121" spans="1:202" ht="21.75">
      <c r="A121" s="152"/>
      <c r="B121" s="152"/>
      <c r="C121" s="153"/>
      <c r="D121" s="153"/>
      <c r="E121" s="154"/>
      <c r="F121" s="155"/>
      <c r="G121" s="156"/>
      <c r="H121" s="156"/>
      <c r="I121" s="156"/>
      <c r="J121" s="156"/>
      <c r="K121" s="157"/>
      <c r="L121" s="157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6"/>
      <c r="AH121" s="156"/>
      <c r="AI121" s="156"/>
      <c r="AJ121" s="156"/>
      <c r="AK121" s="156"/>
      <c r="AL121" s="156"/>
      <c r="AM121" s="156"/>
      <c r="AN121" s="156"/>
      <c r="AO121" s="156"/>
      <c r="AP121" s="156"/>
      <c r="AQ121" s="156"/>
      <c r="AR121" s="156"/>
      <c r="AS121" s="156"/>
      <c r="AT121" s="156"/>
      <c r="AU121" s="156"/>
      <c r="AV121" s="156"/>
      <c r="AW121" s="156"/>
      <c r="AX121" s="156"/>
      <c r="AY121" s="156"/>
      <c r="AZ121" s="156"/>
      <c r="BA121" s="156"/>
      <c r="BB121" s="156"/>
      <c r="BC121" s="156"/>
      <c r="BD121" s="156"/>
      <c r="BE121" s="156"/>
      <c r="BF121" s="156"/>
      <c r="BG121" s="156"/>
      <c r="BH121" s="156"/>
      <c r="BI121" s="156"/>
      <c r="BJ121" s="156"/>
      <c r="BK121" s="156"/>
      <c r="BL121" s="156"/>
      <c r="BM121" s="156"/>
      <c r="BN121" s="156"/>
      <c r="BO121" s="156"/>
      <c r="BP121" s="156"/>
      <c r="BQ121" s="156"/>
      <c r="BR121" s="156"/>
      <c r="BS121" s="156"/>
      <c r="BT121" s="156"/>
      <c r="BU121" s="156"/>
      <c r="BV121" s="156"/>
      <c r="BW121" s="156"/>
      <c r="BX121" s="156"/>
      <c r="BY121" s="156"/>
      <c r="BZ121" s="156"/>
      <c r="CA121" s="156"/>
      <c r="CB121" s="156"/>
      <c r="CC121" s="156"/>
      <c r="CD121" s="156"/>
      <c r="CE121" s="156"/>
      <c r="CF121" s="156"/>
      <c r="CG121" s="156"/>
      <c r="CH121" s="156"/>
      <c r="CI121" s="156"/>
      <c r="CJ121" s="156"/>
      <c r="CK121" s="156"/>
      <c r="CL121" s="156"/>
      <c r="CM121" s="156"/>
      <c r="CN121" s="156"/>
      <c r="CO121" s="156"/>
      <c r="CP121" s="156"/>
      <c r="CQ121" s="156"/>
      <c r="CR121" s="156"/>
      <c r="CS121" s="156"/>
      <c r="CT121" s="156"/>
      <c r="CU121" s="156"/>
      <c r="CV121" s="156"/>
      <c r="CW121" s="156"/>
      <c r="CX121" s="156"/>
      <c r="CY121" s="156"/>
      <c r="CZ121" s="156"/>
      <c r="DA121" s="156"/>
      <c r="DB121" s="156"/>
      <c r="DC121" s="156"/>
      <c r="DD121" s="156"/>
      <c r="DE121" s="156"/>
      <c r="DF121" s="156"/>
      <c r="DG121" s="156"/>
      <c r="DH121" s="156"/>
      <c r="DI121" s="156"/>
      <c r="DJ121" s="156"/>
      <c r="DK121" s="156"/>
      <c r="DL121" s="156"/>
      <c r="DM121" s="156"/>
      <c r="DN121" s="156"/>
      <c r="DO121" s="156"/>
      <c r="DP121" s="156"/>
      <c r="DQ121" s="156"/>
      <c r="DR121" s="190"/>
      <c r="DS121" s="190"/>
      <c r="DT121" s="156"/>
      <c r="DU121" s="156"/>
      <c r="DV121" s="190" t="s">
        <v>324</v>
      </c>
      <c r="DW121" s="190" t="s">
        <v>277</v>
      </c>
      <c r="DX121" s="190" t="s">
        <v>278</v>
      </c>
      <c r="DY121" s="193">
        <v>0</v>
      </c>
      <c r="DZ121" s="156">
        <v>0.967</v>
      </c>
      <c r="EA121" s="193">
        <v>0.967</v>
      </c>
      <c r="EB121" s="190" t="s">
        <v>268</v>
      </c>
      <c r="EC121" s="190" t="s">
        <v>268</v>
      </c>
      <c r="ED121" s="156"/>
      <c r="EE121" s="156"/>
      <c r="EF121" s="156"/>
      <c r="EG121" s="156"/>
      <c r="EH121" s="201" t="s">
        <v>328</v>
      </c>
      <c r="EI121" s="156"/>
      <c r="EJ121" s="156"/>
      <c r="EK121" s="156">
        <v>0.018</v>
      </c>
      <c r="EL121" s="156"/>
      <c r="EM121" s="156"/>
      <c r="EN121" s="156"/>
      <c r="EO121" s="156"/>
      <c r="EP121" s="156"/>
      <c r="EQ121" s="156"/>
      <c r="ER121" s="156"/>
      <c r="ES121" s="156"/>
      <c r="ET121" s="156"/>
      <c r="EU121" s="156"/>
      <c r="EV121" s="156"/>
      <c r="EW121" s="156"/>
      <c r="EX121" s="156"/>
      <c r="EY121" s="156"/>
      <c r="EZ121" s="156"/>
      <c r="FA121" s="190">
        <v>1.5</v>
      </c>
      <c r="FB121" s="190">
        <v>1.5</v>
      </c>
      <c r="FC121" s="190">
        <v>1</v>
      </c>
      <c r="FD121" s="190" t="s">
        <v>268</v>
      </c>
      <c r="FE121" s="190" t="s">
        <v>268</v>
      </c>
      <c r="FF121" s="190" t="s">
        <v>268</v>
      </c>
      <c r="FG121" s="190" t="s">
        <v>268</v>
      </c>
      <c r="FH121" s="190">
        <v>2</v>
      </c>
      <c r="FI121" s="190" t="s">
        <v>268</v>
      </c>
      <c r="FJ121" s="190" t="s">
        <v>268</v>
      </c>
      <c r="FK121" s="190" t="s">
        <v>268</v>
      </c>
      <c r="FL121" s="190" t="s">
        <v>268</v>
      </c>
      <c r="FM121" s="190" t="s">
        <v>268</v>
      </c>
      <c r="FN121" s="190" t="s">
        <v>268</v>
      </c>
      <c r="FO121" s="190" t="s">
        <v>268</v>
      </c>
      <c r="FP121" s="190">
        <v>1</v>
      </c>
      <c r="FQ121" s="190" t="s">
        <v>268</v>
      </c>
      <c r="FR121" s="190">
        <v>2</v>
      </c>
      <c r="FS121" s="190">
        <v>1</v>
      </c>
      <c r="FT121" s="190" t="s">
        <v>268</v>
      </c>
      <c r="FU121" s="156"/>
      <c r="FV121" s="156"/>
      <c r="FW121" s="156"/>
      <c r="FX121" s="156"/>
      <c r="FY121" s="156"/>
      <c r="FZ121" s="156"/>
      <c r="GA121" s="156"/>
      <c r="GB121" s="156"/>
      <c r="GC121" s="156"/>
      <c r="GD121" s="156"/>
      <c r="GE121" s="156"/>
      <c r="GF121" s="156"/>
      <c r="GG121" s="156"/>
      <c r="GH121" s="156"/>
      <c r="GI121" s="156"/>
      <c r="GJ121" s="156"/>
      <c r="GK121" s="156"/>
      <c r="GL121" s="156"/>
      <c r="GM121" s="156"/>
      <c r="GN121" s="156"/>
      <c r="GO121" s="156"/>
      <c r="GP121" s="156"/>
      <c r="GQ121" s="156"/>
      <c r="GR121" s="156"/>
      <c r="GS121" s="156"/>
      <c r="GT121" s="156"/>
    </row>
    <row r="122" spans="1:202" ht="21.75">
      <c r="A122" s="152"/>
      <c r="B122" s="152"/>
      <c r="C122" s="153"/>
      <c r="D122" s="153"/>
      <c r="E122" s="154"/>
      <c r="F122" s="155"/>
      <c r="G122" s="156"/>
      <c r="H122" s="156"/>
      <c r="I122" s="156"/>
      <c r="J122" s="156"/>
      <c r="K122" s="157"/>
      <c r="L122" s="157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  <c r="AF122" s="156"/>
      <c r="AG122" s="156"/>
      <c r="AH122" s="156"/>
      <c r="AI122" s="156"/>
      <c r="AJ122" s="156"/>
      <c r="AK122" s="156"/>
      <c r="AL122" s="156"/>
      <c r="AM122" s="156"/>
      <c r="AN122" s="156"/>
      <c r="AO122" s="156"/>
      <c r="AP122" s="156"/>
      <c r="AQ122" s="156"/>
      <c r="AR122" s="156"/>
      <c r="AS122" s="156"/>
      <c r="AT122" s="156"/>
      <c r="AU122" s="156"/>
      <c r="AV122" s="156"/>
      <c r="AW122" s="156"/>
      <c r="AX122" s="156"/>
      <c r="AY122" s="156"/>
      <c r="AZ122" s="156"/>
      <c r="BA122" s="156"/>
      <c r="BB122" s="156"/>
      <c r="BC122" s="156"/>
      <c r="BD122" s="156"/>
      <c r="BE122" s="156"/>
      <c r="BF122" s="156"/>
      <c r="BG122" s="156"/>
      <c r="BH122" s="156"/>
      <c r="BI122" s="156"/>
      <c r="BJ122" s="156"/>
      <c r="BK122" s="156"/>
      <c r="BL122" s="156"/>
      <c r="BM122" s="156"/>
      <c r="BN122" s="156"/>
      <c r="BO122" s="156"/>
      <c r="BP122" s="156"/>
      <c r="BQ122" s="156"/>
      <c r="BR122" s="156"/>
      <c r="BS122" s="156"/>
      <c r="BT122" s="156"/>
      <c r="BU122" s="156"/>
      <c r="BV122" s="156"/>
      <c r="BW122" s="156"/>
      <c r="BX122" s="156"/>
      <c r="BY122" s="156"/>
      <c r="BZ122" s="156"/>
      <c r="CA122" s="156"/>
      <c r="CB122" s="156"/>
      <c r="CC122" s="156"/>
      <c r="CD122" s="156"/>
      <c r="CE122" s="156"/>
      <c r="CF122" s="156"/>
      <c r="CG122" s="156"/>
      <c r="CH122" s="156"/>
      <c r="CI122" s="156"/>
      <c r="CJ122" s="156"/>
      <c r="CK122" s="156"/>
      <c r="CL122" s="156"/>
      <c r="CM122" s="156"/>
      <c r="CN122" s="156"/>
      <c r="CO122" s="156"/>
      <c r="CP122" s="156"/>
      <c r="CQ122" s="156"/>
      <c r="CR122" s="156"/>
      <c r="CS122" s="156"/>
      <c r="CT122" s="156"/>
      <c r="CU122" s="156"/>
      <c r="CV122" s="156"/>
      <c r="CW122" s="156"/>
      <c r="CX122" s="156"/>
      <c r="CY122" s="156"/>
      <c r="CZ122" s="156"/>
      <c r="DA122" s="156"/>
      <c r="DB122" s="156"/>
      <c r="DC122" s="156"/>
      <c r="DD122" s="156"/>
      <c r="DE122" s="156"/>
      <c r="DF122" s="156"/>
      <c r="DG122" s="156"/>
      <c r="DH122" s="156"/>
      <c r="DI122" s="156"/>
      <c r="DJ122" s="156"/>
      <c r="DK122" s="156"/>
      <c r="DL122" s="156"/>
      <c r="DM122" s="156"/>
      <c r="DN122" s="156"/>
      <c r="DO122" s="156"/>
      <c r="DP122" s="156"/>
      <c r="DQ122" s="156"/>
      <c r="DR122" s="190"/>
      <c r="DS122" s="190"/>
      <c r="DT122" s="156"/>
      <c r="DU122" s="156"/>
      <c r="DV122" s="190"/>
      <c r="DW122" s="190"/>
      <c r="DX122" s="190"/>
      <c r="DY122" s="193"/>
      <c r="DZ122" s="156"/>
      <c r="EA122" s="193"/>
      <c r="EB122" s="190"/>
      <c r="EC122" s="190"/>
      <c r="ED122" s="156"/>
      <c r="EE122" s="156"/>
      <c r="EF122" s="156"/>
      <c r="EG122" s="156"/>
      <c r="EH122" s="156"/>
      <c r="EI122" s="156"/>
      <c r="EJ122" s="156"/>
      <c r="EK122" s="156"/>
      <c r="EL122" s="156"/>
      <c r="EM122" s="156"/>
      <c r="EN122" s="156"/>
      <c r="EO122" s="156"/>
      <c r="EP122" s="156"/>
      <c r="EQ122" s="156"/>
      <c r="ER122" s="156"/>
      <c r="ES122" s="156"/>
      <c r="ET122" s="156"/>
      <c r="EU122" s="156"/>
      <c r="EV122" s="156"/>
      <c r="EW122" s="156"/>
      <c r="EX122" s="156"/>
      <c r="EY122" s="156"/>
      <c r="EZ122" s="156"/>
      <c r="FA122" s="156"/>
      <c r="FB122" s="156"/>
      <c r="FC122" s="190"/>
      <c r="FD122" s="190"/>
      <c r="FE122" s="190"/>
      <c r="FF122" s="190"/>
      <c r="FG122" s="190"/>
      <c r="FH122" s="190"/>
      <c r="FI122" s="190"/>
      <c r="FJ122" s="190"/>
      <c r="FK122" s="190"/>
      <c r="FL122" s="190"/>
      <c r="FM122" s="190"/>
      <c r="FN122" s="190"/>
      <c r="FO122" s="190"/>
      <c r="FP122" s="190"/>
      <c r="FQ122" s="190"/>
      <c r="FR122" s="190"/>
      <c r="FS122" s="190"/>
      <c r="FT122" s="190"/>
      <c r="FU122" s="156"/>
      <c r="FV122" s="156"/>
      <c r="FW122" s="156"/>
      <c r="FX122" s="156"/>
      <c r="FY122" s="156"/>
      <c r="FZ122" s="156"/>
      <c r="GA122" s="156"/>
      <c r="GB122" s="156"/>
      <c r="GC122" s="156"/>
      <c r="GD122" s="156"/>
      <c r="GE122" s="156"/>
      <c r="GF122" s="156"/>
      <c r="GG122" s="156"/>
      <c r="GH122" s="156"/>
      <c r="GI122" s="156"/>
      <c r="GJ122" s="156"/>
      <c r="GK122" s="156"/>
      <c r="GL122" s="156"/>
      <c r="GM122" s="156"/>
      <c r="GN122" s="156"/>
      <c r="GO122" s="156"/>
      <c r="GP122" s="156"/>
      <c r="GQ122" s="156"/>
      <c r="GR122" s="156"/>
      <c r="GS122" s="156"/>
      <c r="GT122" s="156"/>
    </row>
    <row r="123" spans="1:202" ht="21.75">
      <c r="A123" s="152"/>
      <c r="B123" s="152"/>
      <c r="C123" s="153"/>
      <c r="D123" s="153"/>
      <c r="E123" s="154"/>
      <c r="F123" s="155"/>
      <c r="G123" s="156"/>
      <c r="H123" s="156"/>
      <c r="I123" s="156"/>
      <c r="J123" s="156"/>
      <c r="K123" s="157"/>
      <c r="L123" s="157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6"/>
      <c r="AK123" s="156"/>
      <c r="AL123" s="156"/>
      <c r="AM123" s="156"/>
      <c r="AN123" s="156"/>
      <c r="AO123" s="156"/>
      <c r="AP123" s="156"/>
      <c r="AQ123" s="156"/>
      <c r="AR123" s="156"/>
      <c r="AS123" s="156"/>
      <c r="AT123" s="156"/>
      <c r="AU123" s="156"/>
      <c r="AV123" s="156"/>
      <c r="AW123" s="156"/>
      <c r="AX123" s="156"/>
      <c r="AY123" s="156"/>
      <c r="AZ123" s="156"/>
      <c r="BA123" s="156"/>
      <c r="BB123" s="156"/>
      <c r="BC123" s="156"/>
      <c r="BD123" s="156"/>
      <c r="BE123" s="156"/>
      <c r="BF123" s="156"/>
      <c r="BG123" s="156"/>
      <c r="BH123" s="156"/>
      <c r="BI123" s="156"/>
      <c r="BJ123" s="156"/>
      <c r="BK123" s="156"/>
      <c r="BL123" s="156"/>
      <c r="BM123" s="156"/>
      <c r="BN123" s="156"/>
      <c r="BO123" s="156"/>
      <c r="BP123" s="156"/>
      <c r="BQ123" s="156"/>
      <c r="BR123" s="156"/>
      <c r="BS123" s="156"/>
      <c r="BT123" s="156"/>
      <c r="BU123" s="156"/>
      <c r="BV123" s="156"/>
      <c r="BW123" s="156"/>
      <c r="BX123" s="156"/>
      <c r="BY123" s="156"/>
      <c r="BZ123" s="156"/>
      <c r="CA123" s="156"/>
      <c r="CB123" s="156"/>
      <c r="CC123" s="156"/>
      <c r="CD123" s="156"/>
      <c r="CE123" s="156"/>
      <c r="CF123" s="156"/>
      <c r="CG123" s="156"/>
      <c r="CH123" s="156"/>
      <c r="CI123" s="156"/>
      <c r="CJ123" s="156"/>
      <c r="CK123" s="156"/>
      <c r="CL123" s="156"/>
      <c r="CM123" s="156"/>
      <c r="CN123" s="156"/>
      <c r="CO123" s="156"/>
      <c r="CP123" s="156"/>
      <c r="CQ123" s="156"/>
      <c r="CR123" s="156"/>
      <c r="CS123" s="156"/>
      <c r="CT123" s="156"/>
      <c r="CU123" s="156"/>
      <c r="CV123" s="156"/>
      <c r="CW123" s="156"/>
      <c r="CX123" s="156"/>
      <c r="CY123" s="156"/>
      <c r="CZ123" s="156"/>
      <c r="DA123" s="156"/>
      <c r="DB123" s="156"/>
      <c r="DC123" s="156"/>
      <c r="DD123" s="156"/>
      <c r="DE123" s="156"/>
      <c r="DF123" s="156"/>
      <c r="DG123" s="156"/>
      <c r="DH123" s="156"/>
      <c r="DI123" s="156"/>
      <c r="DJ123" s="156"/>
      <c r="DK123" s="156"/>
      <c r="DL123" s="156"/>
      <c r="DM123" s="156"/>
      <c r="DN123" s="156"/>
      <c r="DO123" s="156"/>
      <c r="DP123" s="156"/>
      <c r="DQ123" s="156"/>
      <c r="DR123" s="190"/>
      <c r="DS123" s="190"/>
      <c r="DT123" s="156"/>
      <c r="DU123" s="156"/>
      <c r="DV123" s="190"/>
      <c r="DW123" s="190"/>
      <c r="DX123" s="190"/>
      <c r="DY123" s="193"/>
      <c r="DZ123" s="156"/>
      <c r="EA123" s="193"/>
      <c r="EB123" s="190"/>
      <c r="EC123" s="190"/>
      <c r="ED123" s="156"/>
      <c r="EE123" s="156"/>
      <c r="EF123" s="156"/>
      <c r="EG123" s="156"/>
      <c r="EH123" s="156"/>
      <c r="EI123" s="156"/>
      <c r="EJ123" s="156"/>
      <c r="EK123" s="156"/>
      <c r="EL123" s="156"/>
      <c r="EM123" s="156"/>
      <c r="EN123" s="156"/>
      <c r="EO123" s="156"/>
      <c r="EP123" s="156"/>
      <c r="EQ123" s="156"/>
      <c r="ER123" s="156"/>
      <c r="ES123" s="156"/>
      <c r="ET123" s="156"/>
      <c r="EU123" s="156"/>
      <c r="EV123" s="156"/>
      <c r="EW123" s="156"/>
      <c r="EX123" s="156"/>
      <c r="EY123" s="156"/>
      <c r="EZ123" s="156"/>
      <c r="FA123" s="156"/>
      <c r="FB123" s="156"/>
      <c r="FC123" s="190"/>
      <c r="FD123" s="190"/>
      <c r="FE123" s="190"/>
      <c r="FF123" s="190"/>
      <c r="FG123" s="190"/>
      <c r="FH123" s="190"/>
      <c r="FI123" s="190"/>
      <c r="FJ123" s="190"/>
      <c r="FK123" s="190"/>
      <c r="FL123" s="190"/>
      <c r="FM123" s="190"/>
      <c r="FN123" s="190"/>
      <c r="FO123" s="190"/>
      <c r="FP123" s="190"/>
      <c r="FQ123" s="190"/>
      <c r="FR123" s="190"/>
      <c r="FS123" s="190"/>
      <c r="FT123" s="190"/>
      <c r="FU123" s="156"/>
      <c r="FV123" s="156"/>
      <c r="FW123" s="156"/>
      <c r="FX123" s="156"/>
      <c r="FY123" s="156"/>
      <c r="FZ123" s="156"/>
      <c r="GA123" s="156"/>
      <c r="GB123" s="156"/>
      <c r="GC123" s="156"/>
      <c r="GD123" s="156"/>
      <c r="GE123" s="156"/>
      <c r="GF123" s="156"/>
      <c r="GG123" s="156"/>
      <c r="GH123" s="156"/>
      <c r="GI123" s="156"/>
      <c r="GJ123" s="156"/>
      <c r="GK123" s="156"/>
      <c r="GL123" s="156"/>
      <c r="GM123" s="156"/>
      <c r="GN123" s="156"/>
      <c r="GO123" s="156"/>
      <c r="GP123" s="156"/>
      <c r="GQ123" s="156"/>
      <c r="GR123" s="156"/>
      <c r="GS123" s="156"/>
      <c r="GT123" s="156"/>
    </row>
    <row r="124" spans="1:202" ht="21.75">
      <c r="A124" s="152"/>
      <c r="B124" s="152"/>
      <c r="C124" s="153"/>
      <c r="D124" s="153"/>
      <c r="E124" s="154"/>
      <c r="F124" s="155"/>
      <c r="G124" s="156"/>
      <c r="H124" s="156"/>
      <c r="I124" s="156"/>
      <c r="J124" s="156"/>
      <c r="K124" s="157"/>
      <c r="L124" s="157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56"/>
      <c r="AI124" s="156"/>
      <c r="AJ124" s="156"/>
      <c r="AK124" s="156"/>
      <c r="AL124" s="156"/>
      <c r="AM124" s="156"/>
      <c r="AN124" s="156"/>
      <c r="AO124" s="156"/>
      <c r="AP124" s="156"/>
      <c r="AQ124" s="156"/>
      <c r="AR124" s="156"/>
      <c r="AS124" s="156"/>
      <c r="AT124" s="156"/>
      <c r="AU124" s="156"/>
      <c r="AV124" s="156"/>
      <c r="AW124" s="156"/>
      <c r="AX124" s="156"/>
      <c r="AY124" s="156"/>
      <c r="AZ124" s="156"/>
      <c r="BA124" s="156"/>
      <c r="BB124" s="156"/>
      <c r="BC124" s="156"/>
      <c r="BD124" s="156"/>
      <c r="BE124" s="156"/>
      <c r="BF124" s="156"/>
      <c r="BG124" s="156"/>
      <c r="BH124" s="156"/>
      <c r="BI124" s="156"/>
      <c r="BJ124" s="156"/>
      <c r="BK124" s="156"/>
      <c r="BL124" s="156"/>
      <c r="BM124" s="156"/>
      <c r="BN124" s="156"/>
      <c r="BO124" s="156"/>
      <c r="BP124" s="156"/>
      <c r="BQ124" s="156"/>
      <c r="BR124" s="156"/>
      <c r="BS124" s="156"/>
      <c r="BT124" s="156"/>
      <c r="BU124" s="156"/>
      <c r="BV124" s="156"/>
      <c r="BW124" s="156"/>
      <c r="BX124" s="156"/>
      <c r="BY124" s="156"/>
      <c r="BZ124" s="156"/>
      <c r="CA124" s="156"/>
      <c r="CB124" s="156"/>
      <c r="CC124" s="156"/>
      <c r="CD124" s="156"/>
      <c r="CE124" s="156"/>
      <c r="CF124" s="156"/>
      <c r="CG124" s="156"/>
      <c r="CH124" s="156"/>
      <c r="CI124" s="156"/>
      <c r="CJ124" s="156"/>
      <c r="CK124" s="156"/>
      <c r="CL124" s="156"/>
      <c r="CM124" s="156"/>
      <c r="CN124" s="156"/>
      <c r="CO124" s="156"/>
      <c r="CP124" s="156"/>
      <c r="CQ124" s="156"/>
      <c r="CR124" s="156"/>
      <c r="CS124" s="156"/>
      <c r="CT124" s="156"/>
      <c r="CU124" s="156"/>
      <c r="CV124" s="156"/>
      <c r="CW124" s="156"/>
      <c r="CX124" s="156"/>
      <c r="CY124" s="156"/>
      <c r="CZ124" s="156"/>
      <c r="DA124" s="156"/>
      <c r="DB124" s="156"/>
      <c r="DC124" s="156"/>
      <c r="DD124" s="156"/>
      <c r="DE124" s="156"/>
      <c r="DF124" s="156"/>
      <c r="DG124" s="156"/>
      <c r="DH124" s="156"/>
      <c r="DI124" s="156"/>
      <c r="DJ124" s="156"/>
      <c r="DK124" s="156"/>
      <c r="DL124" s="156"/>
      <c r="DM124" s="156"/>
      <c r="DN124" s="156"/>
      <c r="DO124" s="156"/>
      <c r="DP124" s="156"/>
      <c r="DQ124" s="156"/>
      <c r="DR124" s="190"/>
      <c r="DS124" s="190"/>
      <c r="DT124" s="156"/>
      <c r="DU124" s="156"/>
      <c r="DV124" s="190"/>
      <c r="DW124" s="190"/>
      <c r="DX124" s="190"/>
      <c r="DY124" s="193"/>
      <c r="DZ124" s="156"/>
      <c r="EA124" s="193"/>
      <c r="EB124" s="190"/>
      <c r="EC124" s="190"/>
      <c r="ED124" s="156"/>
      <c r="EE124" s="156"/>
      <c r="EF124" s="156"/>
      <c r="EG124" s="156"/>
      <c r="EH124" s="156"/>
      <c r="EI124" s="156"/>
      <c r="EJ124" s="156"/>
      <c r="EK124" s="156"/>
      <c r="EL124" s="156"/>
      <c r="EM124" s="156"/>
      <c r="EN124" s="156"/>
      <c r="EO124" s="156"/>
      <c r="EP124" s="156"/>
      <c r="EQ124" s="156"/>
      <c r="ER124" s="156"/>
      <c r="ES124" s="156"/>
      <c r="ET124" s="156"/>
      <c r="EU124" s="156"/>
      <c r="EV124" s="156"/>
      <c r="EW124" s="156"/>
      <c r="EX124" s="156"/>
      <c r="EY124" s="156"/>
      <c r="EZ124" s="156"/>
      <c r="FA124" s="156"/>
      <c r="FB124" s="156"/>
      <c r="FC124" s="190"/>
      <c r="FD124" s="190"/>
      <c r="FE124" s="190"/>
      <c r="FF124" s="190"/>
      <c r="FG124" s="190"/>
      <c r="FH124" s="190"/>
      <c r="FI124" s="190"/>
      <c r="FJ124" s="190"/>
      <c r="FK124" s="190"/>
      <c r="FL124" s="190"/>
      <c r="FM124" s="190"/>
      <c r="FN124" s="190"/>
      <c r="FO124" s="190"/>
      <c r="FP124" s="190"/>
      <c r="FQ124" s="190"/>
      <c r="FR124" s="190"/>
      <c r="FS124" s="190"/>
      <c r="FT124" s="190"/>
      <c r="FU124" s="156"/>
      <c r="FV124" s="156"/>
      <c r="FW124" s="156"/>
      <c r="FX124" s="156"/>
      <c r="FY124" s="156"/>
      <c r="FZ124" s="156"/>
      <c r="GA124" s="156"/>
      <c r="GB124" s="156"/>
      <c r="GC124" s="156"/>
      <c r="GD124" s="156"/>
      <c r="GE124" s="156"/>
      <c r="GF124" s="156"/>
      <c r="GG124" s="156"/>
      <c r="GH124" s="156"/>
      <c r="GI124" s="156"/>
      <c r="GJ124" s="156"/>
      <c r="GK124" s="156"/>
      <c r="GL124" s="156"/>
      <c r="GM124" s="156"/>
      <c r="GN124" s="156"/>
      <c r="GO124" s="156"/>
      <c r="GP124" s="156"/>
      <c r="GQ124" s="156"/>
      <c r="GR124" s="156"/>
      <c r="GS124" s="156"/>
      <c r="GT124" s="156"/>
    </row>
    <row r="125" spans="1:202" ht="21.75">
      <c r="A125" s="152"/>
      <c r="B125" s="152"/>
      <c r="C125" s="153"/>
      <c r="D125" s="153"/>
      <c r="E125" s="154"/>
      <c r="F125" s="155"/>
      <c r="G125" s="156"/>
      <c r="H125" s="156"/>
      <c r="I125" s="156"/>
      <c r="J125" s="156"/>
      <c r="K125" s="157"/>
      <c r="L125" s="157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  <c r="AF125" s="156"/>
      <c r="AG125" s="156"/>
      <c r="AH125" s="156"/>
      <c r="AI125" s="156"/>
      <c r="AJ125" s="156"/>
      <c r="AK125" s="156"/>
      <c r="AL125" s="156"/>
      <c r="AM125" s="156"/>
      <c r="AN125" s="156"/>
      <c r="AO125" s="156"/>
      <c r="AP125" s="156"/>
      <c r="AQ125" s="156"/>
      <c r="AR125" s="156"/>
      <c r="AS125" s="156"/>
      <c r="AT125" s="156"/>
      <c r="AU125" s="156"/>
      <c r="AV125" s="156"/>
      <c r="AW125" s="156"/>
      <c r="AX125" s="156"/>
      <c r="AY125" s="156"/>
      <c r="AZ125" s="156"/>
      <c r="BA125" s="156"/>
      <c r="BB125" s="156"/>
      <c r="BC125" s="156"/>
      <c r="BD125" s="156"/>
      <c r="BE125" s="156"/>
      <c r="BF125" s="156"/>
      <c r="BG125" s="156"/>
      <c r="BH125" s="156"/>
      <c r="BI125" s="156"/>
      <c r="BJ125" s="156"/>
      <c r="BK125" s="156"/>
      <c r="BL125" s="156"/>
      <c r="BM125" s="156"/>
      <c r="BN125" s="156"/>
      <c r="BO125" s="156"/>
      <c r="BP125" s="156"/>
      <c r="BQ125" s="156"/>
      <c r="BR125" s="156"/>
      <c r="BS125" s="156"/>
      <c r="BT125" s="156"/>
      <c r="BU125" s="156"/>
      <c r="BV125" s="156"/>
      <c r="BW125" s="156"/>
      <c r="BX125" s="156"/>
      <c r="BY125" s="156"/>
      <c r="BZ125" s="156"/>
      <c r="CA125" s="156"/>
      <c r="CB125" s="156"/>
      <c r="CC125" s="156"/>
      <c r="CD125" s="156"/>
      <c r="CE125" s="156"/>
      <c r="CF125" s="156"/>
      <c r="CG125" s="156"/>
      <c r="CH125" s="156"/>
      <c r="CI125" s="156"/>
      <c r="CJ125" s="156"/>
      <c r="CK125" s="156"/>
      <c r="CL125" s="156"/>
      <c r="CM125" s="156"/>
      <c r="CN125" s="156"/>
      <c r="CO125" s="156"/>
      <c r="CP125" s="156"/>
      <c r="CQ125" s="156"/>
      <c r="CR125" s="156"/>
      <c r="CS125" s="156"/>
      <c r="CT125" s="156"/>
      <c r="CU125" s="156"/>
      <c r="CV125" s="156"/>
      <c r="CW125" s="156"/>
      <c r="CX125" s="156"/>
      <c r="CY125" s="156"/>
      <c r="CZ125" s="156"/>
      <c r="DA125" s="156"/>
      <c r="DB125" s="156"/>
      <c r="DC125" s="156"/>
      <c r="DD125" s="156"/>
      <c r="DE125" s="156"/>
      <c r="DF125" s="156"/>
      <c r="DG125" s="156"/>
      <c r="DH125" s="156"/>
      <c r="DI125" s="156"/>
      <c r="DJ125" s="156"/>
      <c r="DK125" s="156"/>
      <c r="DL125" s="156"/>
      <c r="DM125" s="156"/>
      <c r="DN125" s="156"/>
      <c r="DO125" s="156"/>
      <c r="DP125" s="156"/>
      <c r="DQ125" s="156"/>
      <c r="DR125" s="190"/>
      <c r="DS125" s="190"/>
      <c r="DT125" s="156"/>
      <c r="DU125" s="156"/>
      <c r="DV125" s="190"/>
      <c r="DW125" s="190"/>
      <c r="DX125" s="190"/>
      <c r="DY125" s="193"/>
      <c r="DZ125" s="156"/>
      <c r="EA125" s="193"/>
      <c r="EB125" s="190"/>
      <c r="EC125" s="190"/>
      <c r="ED125" s="156"/>
      <c r="EE125" s="156"/>
      <c r="EF125" s="156"/>
      <c r="EG125" s="156"/>
      <c r="EH125" s="156"/>
      <c r="EI125" s="156"/>
      <c r="EJ125" s="156"/>
      <c r="EK125" s="156"/>
      <c r="EL125" s="156"/>
      <c r="EM125" s="156"/>
      <c r="EN125" s="156"/>
      <c r="EO125" s="156"/>
      <c r="EP125" s="156"/>
      <c r="EQ125" s="156"/>
      <c r="ER125" s="156"/>
      <c r="ES125" s="156"/>
      <c r="ET125" s="156"/>
      <c r="EU125" s="156"/>
      <c r="EV125" s="156"/>
      <c r="EW125" s="156"/>
      <c r="EX125" s="156"/>
      <c r="EY125" s="156"/>
      <c r="EZ125" s="156"/>
      <c r="FA125" s="156"/>
      <c r="FB125" s="156"/>
      <c r="FC125" s="190"/>
      <c r="FD125" s="190"/>
      <c r="FE125" s="190"/>
      <c r="FF125" s="190"/>
      <c r="FG125" s="190"/>
      <c r="FH125" s="190"/>
      <c r="FI125" s="190"/>
      <c r="FJ125" s="190"/>
      <c r="FK125" s="190"/>
      <c r="FL125" s="190"/>
      <c r="FM125" s="190"/>
      <c r="FN125" s="190"/>
      <c r="FO125" s="190"/>
      <c r="FP125" s="190"/>
      <c r="FQ125" s="190"/>
      <c r="FR125" s="190"/>
      <c r="FS125" s="190"/>
      <c r="FT125" s="190"/>
      <c r="FU125" s="156"/>
      <c r="FV125" s="156"/>
      <c r="FW125" s="156"/>
      <c r="FX125" s="156"/>
      <c r="FY125" s="156"/>
      <c r="FZ125" s="156"/>
      <c r="GA125" s="156"/>
      <c r="GB125" s="156"/>
      <c r="GC125" s="156"/>
      <c r="GD125" s="156"/>
      <c r="GE125" s="156"/>
      <c r="GF125" s="156"/>
      <c r="GG125" s="156"/>
      <c r="GH125" s="156"/>
      <c r="GI125" s="156"/>
      <c r="GJ125" s="156"/>
      <c r="GK125" s="156"/>
      <c r="GL125" s="156"/>
      <c r="GM125" s="156"/>
      <c r="GN125" s="156"/>
      <c r="GO125" s="156"/>
      <c r="GP125" s="156"/>
      <c r="GQ125" s="156"/>
      <c r="GR125" s="156"/>
      <c r="GS125" s="156"/>
      <c r="GT125" s="156"/>
    </row>
    <row r="126" spans="1:202" ht="21.75">
      <c r="A126" s="152"/>
      <c r="B126" s="152"/>
      <c r="C126" s="153"/>
      <c r="D126" s="153"/>
      <c r="E126" s="154"/>
      <c r="F126" s="155"/>
      <c r="G126" s="156"/>
      <c r="H126" s="156"/>
      <c r="I126" s="156"/>
      <c r="J126" s="156"/>
      <c r="K126" s="157"/>
      <c r="L126" s="157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  <c r="AF126" s="156"/>
      <c r="AG126" s="156"/>
      <c r="AH126" s="156"/>
      <c r="AI126" s="156"/>
      <c r="AJ126" s="156"/>
      <c r="AK126" s="156"/>
      <c r="AL126" s="156"/>
      <c r="AM126" s="156"/>
      <c r="AN126" s="156"/>
      <c r="AO126" s="156"/>
      <c r="AP126" s="156"/>
      <c r="AQ126" s="156"/>
      <c r="AR126" s="156"/>
      <c r="AS126" s="156"/>
      <c r="AT126" s="156"/>
      <c r="AU126" s="156"/>
      <c r="AV126" s="156"/>
      <c r="AW126" s="156"/>
      <c r="AX126" s="156"/>
      <c r="AY126" s="156"/>
      <c r="AZ126" s="156"/>
      <c r="BA126" s="156"/>
      <c r="BB126" s="156"/>
      <c r="BC126" s="156"/>
      <c r="BD126" s="156"/>
      <c r="BE126" s="156"/>
      <c r="BF126" s="156"/>
      <c r="BG126" s="156"/>
      <c r="BH126" s="156"/>
      <c r="BI126" s="156"/>
      <c r="BJ126" s="156"/>
      <c r="BK126" s="156"/>
      <c r="BL126" s="156"/>
      <c r="BM126" s="156"/>
      <c r="BN126" s="156"/>
      <c r="BO126" s="156"/>
      <c r="BP126" s="156"/>
      <c r="BQ126" s="156"/>
      <c r="BR126" s="156"/>
      <c r="BS126" s="156"/>
      <c r="BT126" s="156"/>
      <c r="BU126" s="156"/>
      <c r="BV126" s="156"/>
      <c r="BW126" s="156"/>
      <c r="BX126" s="156"/>
      <c r="BY126" s="156"/>
      <c r="BZ126" s="156"/>
      <c r="CA126" s="156"/>
      <c r="CB126" s="156"/>
      <c r="CC126" s="156"/>
      <c r="CD126" s="156"/>
      <c r="CE126" s="156"/>
      <c r="CF126" s="156"/>
      <c r="CG126" s="156"/>
      <c r="CH126" s="156"/>
      <c r="CI126" s="156"/>
      <c r="CJ126" s="156"/>
      <c r="CK126" s="156"/>
      <c r="CL126" s="156"/>
      <c r="CM126" s="156"/>
      <c r="CN126" s="156"/>
      <c r="CO126" s="156"/>
      <c r="CP126" s="156"/>
      <c r="CQ126" s="156"/>
      <c r="CR126" s="156"/>
      <c r="CS126" s="156"/>
      <c r="CT126" s="156"/>
      <c r="CU126" s="156"/>
      <c r="CV126" s="156"/>
      <c r="CW126" s="156"/>
      <c r="CX126" s="156"/>
      <c r="CY126" s="156"/>
      <c r="CZ126" s="156"/>
      <c r="DA126" s="156"/>
      <c r="DB126" s="156"/>
      <c r="DC126" s="156"/>
      <c r="DD126" s="156"/>
      <c r="DE126" s="156"/>
      <c r="DF126" s="156"/>
      <c r="DG126" s="156"/>
      <c r="DH126" s="156"/>
      <c r="DI126" s="156"/>
      <c r="DJ126" s="156"/>
      <c r="DK126" s="156"/>
      <c r="DL126" s="156"/>
      <c r="DM126" s="156"/>
      <c r="DN126" s="156"/>
      <c r="DO126" s="156"/>
      <c r="DP126" s="156"/>
      <c r="DQ126" s="156"/>
      <c r="DR126" s="190"/>
      <c r="DS126" s="190"/>
      <c r="DT126" s="156"/>
      <c r="DU126" s="156"/>
      <c r="DV126" s="190"/>
      <c r="DW126" s="190"/>
      <c r="DX126" s="190"/>
      <c r="DY126" s="193"/>
      <c r="DZ126" s="156"/>
      <c r="EA126" s="193"/>
      <c r="EB126" s="190"/>
      <c r="EC126" s="190"/>
      <c r="ED126" s="156"/>
      <c r="EE126" s="156"/>
      <c r="EF126" s="156"/>
      <c r="EG126" s="156"/>
      <c r="EH126" s="156"/>
      <c r="EI126" s="156"/>
      <c r="EJ126" s="156"/>
      <c r="EK126" s="156"/>
      <c r="EL126" s="156"/>
      <c r="EM126" s="156"/>
      <c r="EN126" s="156"/>
      <c r="EO126" s="156"/>
      <c r="EP126" s="156"/>
      <c r="EQ126" s="156"/>
      <c r="ER126" s="156"/>
      <c r="ES126" s="156"/>
      <c r="ET126" s="156"/>
      <c r="EU126" s="156"/>
      <c r="EV126" s="156"/>
      <c r="EW126" s="156"/>
      <c r="EX126" s="156"/>
      <c r="EY126" s="156"/>
      <c r="EZ126" s="156"/>
      <c r="FA126" s="156"/>
      <c r="FB126" s="156"/>
      <c r="FC126" s="190"/>
      <c r="FD126" s="190"/>
      <c r="FE126" s="190"/>
      <c r="FF126" s="190"/>
      <c r="FG126" s="190"/>
      <c r="FH126" s="190"/>
      <c r="FI126" s="190"/>
      <c r="FJ126" s="190"/>
      <c r="FK126" s="190"/>
      <c r="FL126" s="190"/>
      <c r="FM126" s="190"/>
      <c r="FN126" s="190"/>
      <c r="FO126" s="190"/>
      <c r="FP126" s="190"/>
      <c r="FQ126" s="190"/>
      <c r="FR126" s="190"/>
      <c r="FS126" s="190"/>
      <c r="FT126" s="190"/>
      <c r="FU126" s="156"/>
      <c r="FV126" s="156"/>
      <c r="FW126" s="156"/>
      <c r="FX126" s="156"/>
      <c r="FY126" s="156"/>
      <c r="FZ126" s="156"/>
      <c r="GA126" s="156"/>
      <c r="GB126" s="156"/>
      <c r="GC126" s="156"/>
      <c r="GD126" s="156"/>
      <c r="GE126" s="156"/>
      <c r="GF126" s="156"/>
      <c r="GG126" s="156"/>
      <c r="GH126" s="156"/>
      <c r="GI126" s="156"/>
      <c r="GJ126" s="156"/>
      <c r="GK126" s="156"/>
      <c r="GL126" s="156"/>
      <c r="GM126" s="156"/>
      <c r="GN126" s="156"/>
      <c r="GO126" s="156"/>
      <c r="GP126" s="156"/>
      <c r="GQ126" s="156"/>
      <c r="GR126" s="156"/>
      <c r="GS126" s="156"/>
      <c r="GT126" s="156"/>
    </row>
    <row r="127" spans="1:202" ht="21.75">
      <c r="A127" s="152"/>
      <c r="B127" s="152"/>
      <c r="C127" s="153"/>
      <c r="D127" s="153"/>
      <c r="E127" s="154"/>
      <c r="F127" s="155"/>
      <c r="G127" s="156"/>
      <c r="H127" s="156"/>
      <c r="I127" s="156"/>
      <c r="J127" s="156"/>
      <c r="K127" s="157"/>
      <c r="L127" s="157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  <c r="AF127" s="156"/>
      <c r="AG127" s="156"/>
      <c r="AH127" s="156"/>
      <c r="AI127" s="156"/>
      <c r="AJ127" s="156"/>
      <c r="AK127" s="156"/>
      <c r="AL127" s="156"/>
      <c r="AM127" s="156"/>
      <c r="AN127" s="156"/>
      <c r="AO127" s="156"/>
      <c r="AP127" s="156"/>
      <c r="AQ127" s="156"/>
      <c r="AR127" s="156"/>
      <c r="AS127" s="156"/>
      <c r="AT127" s="156"/>
      <c r="AU127" s="156"/>
      <c r="AV127" s="156"/>
      <c r="AW127" s="156"/>
      <c r="AX127" s="156"/>
      <c r="AY127" s="156"/>
      <c r="AZ127" s="156"/>
      <c r="BA127" s="156"/>
      <c r="BB127" s="156"/>
      <c r="BC127" s="156"/>
      <c r="BD127" s="156"/>
      <c r="BE127" s="156"/>
      <c r="BF127" s="156"/>
      <c r="BG127" s="156"/>
      <c r="BH127" s="156"/>
      <c r="BI127" s="156"/>
      <c r="BJ127" s="156"/>
      <c r="BK127" s="156"/>
      <c r="BL127" s="156"/>
      <c r="BM127" s="156"/>
      <c r="BN127" s="156"/>
      <c r="BO127" s="156"/>
      <c r="BP127" s="156"/>
      <c r="BQ127" s="156"/>
      <c r="BR127" s="156"/>
      <c r="BS127" s="156"/>
      <c r="BT127" s="156"/>
      <c r="BU127" s="156"/>
      <c r="BV127" s="156"/>
      <c r="BW127" s="156"/>
      <c r="BX127" s="156"/>
      <c r="BY127" s="156"/>
      <c r="BZ127" s="156"/>
      <c r="CA127" s="156"/>
      <c r="CB127" s="156"/>
      <c r="CC127" s="156"/>
      <c r="CD127" s="156"/>
      <c r="CE127" s="156"/>
      <c r="CF127" s="156"/>
      <c r="CG127" s="156"/>
      <c r="CH127" s="156"/>
      <c r="CI127" s="156"/>
      <c r="CJ127" s="156"/>
      <c r="CK127" s="156"/>
      <c r="CL127" s="156"/>
      <c r="CM127" s="156"/>
      <c r="CN127" s="156"/>
      <c r="CO127" s="156"/>
      <c r="CP127" s="156"/>
      <c r="CQ127" s="156"/>
      <c r="CR127" s="156"/>
      <c r="CS127" s="156"/>
      <c r="CT127" s="156"/>
      <c r="CU127" s="156"/>
      <c r="CV127" s="156"/>
      <c r="CW127" s="156"/>
      <c r="CX127" s="156"/>
      <c r="CY127" s="156"/>
      <c r="CZ127" s="156"/>
      <c r="DA127" s="156"/>
      <c r="DB127" s="156"/>
      <c r="DC127" s="156"/>
      <c r="DD127" s="156"/>
      <c r="DE127" s="156"/>
      <c r="DF127" s="156"/>
      <c r="DG127" s="156"/>
      <c r="DH127" s="156"/>
      <c r="DI127" s="156"/>
      <c r="DJ127" s="156"/>
      <c r="DK127" s="156"/>
      <c r="DL127" s="156"/>
      <c r="DM127" s="156"/>
      <c r="DN127" s="156"/>
      <c r="DO127" s="156"/>
      <c r="DP127" s="156"/>
      <c r="DQ127" s="156"/>
      <c r="DR127" s="190"/>
      <c r="DS127" s="190"/>
      <c r="DT127" s="156"/>
      <c r="DU127" s="156"/>
      <c r="DV127" s="190"/>
      <c r="DW127" s="190"/>
      <c r="DX127" s="190"/>
      <c r="DY127" s="193"/>
      <c r="DZ127" s="156"/>
      <c r="EA127" s="193"/>
      <c r="EB127" s="190"/>
      <c r="EC127" s="190"/>
      <c r="ED127" s="156"/>
      <c r="EE127" s="156"/>
      <c r="EF127" s="156"/>
      <c r="EG127" s="156"/>
      <c r="EH127" s="156"/>
      <c r="EI127" s="156"/>
      <c r="EJ127" s="156"/>
      <c r="EK127" s="156"/>
      <c r="EL127" s="156"/>
      <c r="EM127" s="156"/>
      <c r="EN127" s="156"/>
      <c r="EO127" s="156"/>
      <c r="EP127" s="156"/>
      <c r="EQ127" s="156"/>
      <c r="ER127" s="156"/>
      <c r="ES127" s="156"/>
      <c r="ET127" s="156"/>
      <c r="EU127" s="156"/>
      <c r="EV127" s="156"/>
      <c r="EW127" s="156"/>
      <c r="EX127" s="156"/>
      <c r="EY127" s="156"/>
      <c r="EZ127" s="156"/>
      <c r="FA127" s="156"/>
      <c r="FB127" s="156"/>
      <c r="FC127" s="190"/>
      <c r="FD127" s="190"/>
      <c r="FE127" s="190"/>
      <c r="FF127" s="190"/>
      <c r="FG127" s="190"/>
      <c r="FH127" s="190"/>
      <c r="FI127" s="190"/>
      <c r="FJ127" s="190"/>
      <c r="FK127" s="190"/>
      <c r="FL127" s="190"/>
      <c r="FM127" s="190"/>
      <c r="FN127" s="190"/>
      <c r="FO127" s="190"/>
      <c r="FP127" s="190"/>
      <c r="FQ127" s="190"/>
      <c r="FR127" s="190"/>
      <c r="FS127" s="190"/>
      <c r="FT127" s="190"/>
      <c r="FU127" s="156"/>
      <c r="FV127" s="156"/>
      <c r="FW127" s="156"/>
      <c r="FX127" s="156"/>
      <c r="FY127" s="156"/>
      <c r="FZ127" s="156"/>
      <c r="GA127" s="156"/>
      <c r="GB127" s="156"/>
      <c r="GC127" s="156"/>
      <c r="GD127" s="156"/>
      <c r="GE127" s="156"/>
      <c r="GF127" s="156"/>
      <c r="GG127" s="156"/>
      <c r="GH127" s="156"/>
      <c r="GI127" s="156"/>
      <c r="GJ127" s="156"/>
      <c r="GK127" s="156"/>
      <c r="GL127" s="156"/>
      <c r="GM127" s="156"/>
      <c r="GN127" s="156"/>
      <c r="GO127" s="156"/>
      <c r="GP127" s="156"/>
      <c r="GQ127" s="156"/>
      <c r="GR127" s="156"/>
      <c r="GS127" s="156"/>
      <c r="GT127" s="156"/>
    </row>
    <row r="128" spans="1:202" ht="21.75">
      <c r="A128" s="152"/>
      <c r="B128" s="152"/>
      <c r="C128" s="153"/>
      <c r="D128" s="153"/>
      <c r="E128" s="154"/>
      <c r="F128" s="155"/>
      <c r="G128" s="156"/>
      <c r="H128" s="156"/>
      <c r="I128" s="156"/>
      <c r="J128" s="156"/>
      <c r="K128" s="157"/>
      <c r="L128" s="157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  <c r="AF128" s="156"/>
      <c r="AG128" s="156"/>
      <c r="AH128" s="156"/>
      <c r="AI128" s="156"/>
      <c r="AJ128" s="156"/>
      <c r="AK128" s="156"/>
      <c r="AL128" s="156"/>
      <c r="AM128" s="156"/>
      <c r="AN128" s="156"/>
      <c r="AO128" s="156"/>
      <c r="AP128" s="156"/>
      <c r="AQ128" s="156"/>
      <c r="AR128" s="156"/>
      <c r="AS128" s="156"/>
      <c r="AT128" s="156"/>
      <c r="AU128" s="156"/>
      <c r="AV128" s="156"/>
      <c r="AW128" s="156"/>
      <c r="AX128" s="156"/>
      <c r="AY128" s="156"/>
      <c r="AZ128" s="156"/>
      <c r="BA128" s="156"/>
      <c r="BB128" s="156"/>
      <c r="BC128" s="156"/>
      <c r="BD128" s="156"/>
      <c r="BE128" s="156"/>
      <c r="BF128" s="156"/>
      <c r="BG128" s="156"/>
      <c r="BH128" s="156"/>
      <c r="BI128" s="156"/>
      <c r="BJ128" s="156"/>
      <c r="BK128" s="156"/>
      <c r="BL128" s="156"/>
      <c r="BM128" s="156"/>
      <c r="BN128" s="156"/>
      <c r="BO128" s="156"/>
      <c r="BP128" s="156"/>
      <c r="BQ128" s="156"/>
      <c r="BR128" s="156"/>
      <c r="BS128" s="156"/>
      <c r="BT128" s="156"/>
      <c r="BU128" s="156"/>
      <c r="BV128" s="156"/>
      <c r="BW128" s="156"/>
      <c r="BX128" s="156"/>
      <c r="BY128" s="156"/>
      <c r="BZ128" s="156"/>
      <c r="CA128" s="156"/>
      <c r="CB128" s="156"/>
      <c r="CC128" s="156"/>
      <c r="CD128" s="156"/>
      <c r="CE128" s="156"/>
      <c r="CF128" s="156"/>
      <c r="CG128" s="156"/>
      <c r="CH128" s="156"/>
      <c r="CI128" s="156"/>
      <c r="CJ128" s="156"/>
      <c r="CK128" s="156"/>
      <c r="CL128" s="156"/>
      <c r="CM128" s="156"/>
      <c r="CN128" s="156"/>
      <c r="CO128" s="156"/>
      <c r="CP128" s="156"/>
      <c r="CQ128" s="156"/>
      <c r="CR128" s="156"/>
      <c r="CS128" s="156"/>
      <c r="CT128" s="156"/>
      <c r="CU128" s="156"/>
      <c r="CV128" s="156"/>
      <c r="CW128" s="156"/>
      <c r="CX128" s="156"/>
      <c r="CY128" s="156"/>
      <c r="CZ128" s="156"/>
      <c r="DA128" s="156"/>
      <c r="DB128" s="156"/>
      <c r="DC128" s="156"/>
      <c r="DD128" s="156"/>
      <c r="DE128" s="156"/>
      <c r="DF128" s="156"/>
      <c r="DG128" s="156"/>
      <c r="DH128" s="156"/>
      <c r="DI128" s="156"/>
      <c r="DJ128" s="156"/>
      <c r="DK128" s="156"/>
      <c r="DL128" s="156"/>
      <c r="DM128" s="156"/>
      <c r="DN128" s="156"/>
      <c r="DO128" s="156"/>
      <c r="DP128" s="156"/>
      <c r="DQ128" s="156"/>
      <c r="DR128" s="190"/>
      <c r="DS128" s="190"/>
      <c r="DT128" s="156"/>
      <c r="DU128" s="156"/>
      <c r="DV128" s="190"/>
      <c r="DW128" s="190"/>
      <c r="DX128" s="190" t="s">
        <v>325</v>
      </c>
      <c r="DY128" s="193"/>
      <c r="DZ128" s="156"/>
      <c r="EA128" s="193"/>
      <c r="EB128" s="190"/>
      <c r="EC128" s="190"/>
      <c r="ED128" s="156"/>
      <c r="EE128" s="156"/>
      <c r="EF128" s="156"/>
      <c r="EG128" s="156"/>
      <c r="EH128" s="156"/>
      <c r="EI128" s="156"/>
      <c r="EJ128" s="156"/>
      <c r="EK128" s="156"/>
      <c r="EL128" s="156"/>
      <c r="EM128" s="156"/>
      <c r="EN128" s="156"/>
      <c r="EO128" s="156"/>
      <c r="EP128" s="156"/>
      <c r="EQ128" s="156"/>
      <c r="ER128" s="156"/>
      <c r="ES128" s="156"/>
      <c r="ET128" s="156"/>
      <c r="EU128" s="156"/>
      <c r="EV128" s="156"/>
      <c r="EW128" s="156"/>
      <c r="EX128" s="156"/>
      <c r="EY128" s="156"/>
      <c r="EZ128" s="156"/>
      <c r="FA128" s="156"/>
      <c r="FB128" s="156"/>
      <c r="FC128" s="190"/>
      <c r="FD128" s="190"/>
      <c r="FE128" s="190"/>
      <c r="FF128" s="190"/>
      <c r="FG128" s="190"/>
      <c r="FH128" s="190"/>
      <c r="FI128" s="190"/>
      <c r="FJ128" s="190"/>
      <c r="FK128" s="190"/>
      <c r="FL128" s="190"/>
      <c r="FM128" s="190"/>
      <c r="FN128" s="190"/>
      <c r="FO128" s="190"/>
      <c r="FP128" s="190"/>
      <c r="FQ128" s="190"/>
      <c r="FR128" s="190"/>
      <c r="FS128" s="190"/>
      <c r="FT128" s="190"/>
      <c r="FU128" s="156"/>
      <c r="FV128" s="156"/>
      <c r="FW128" s="156"/>
      <c r="FX128" s="156"/>
      <c r="FY128" s="156"/>
      <c r="FZ128" s="156"/>
      <c r="GA128" s="156"/>
      <c r="GB128" s="156"/>
      <c r="GC128" s="156"/>
      <c r="GD128" s="156"/>
      <c r="GE128" s="156"/>
      <c r="GF128" s="156"/>
      <c r="GG128" s="156"/>
      <c r="GH128" s="156"/>
      <c r="GI128" s="156"/>
      <c r="GJ128" s="156"/>
      <c r="GK128" s="156"/>
      <c r="GL128" s="156"/>
      <c r="GM128" s="156"/>
      <c r="GN128" s="156"/>
      <c r="GO128" s="156"/>
      <c r="GP128" s="156"/>
      <c r="GQ128" s="156"/>
      <c r="GR128" s="156"/>
      <c r="GS128" s="156"/>
      <c r="GT128" s="156"/>
    </row>
    <row r="129" spans="1:202" ht="21.75">
      <c r="A129" s="152"/>
      <c r="B129" s="152"/>
      <c r="C129" s="153"/>
      <c r="D129" s="153"/>
      <c r="E129" s="154"/>
      <c r="F129" s="155"/>
      <c r="G129" s="156"/>
      <c r="H129" s="156"/>
      <c r="I129" s="156"/>
      <c r="J129" s="156"/>
      <c r="K129" s="157"/>
      <c r="L129" s="157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6"/>
      <c r="AK129" s="156"/>
      <c r="AL129" s="156"/>
      <c r="AM129" s="156"/>
      <c r="AN129" s="156"/>
      <c r="AO129" s="156"/>
      <c r="AP129" s="156"/>
      <c r="AQ129" s="156"/>
      <c r="AR129" s="156"/>
      <c r="AS129" s="156"/>
      <c r="AT129" s="156"/>
      <c r="AU129" s="156"/>
      <c r="AV129" s="156"/>
      <c r="AW129" s="156"/>
      <c r="AX129" s="156"/>
      <c r="AY129" s="156"/>
      <c r="AZ129" s="156"/>
      <c r="BA129" s="156"/>
      <c r="BB129" s="156"/>
      <c r="BC129" s="156"/>
      <c r="BD129" s="156"/>
      <c r="BE129" s="156"/>
      <c r="BF129" s="156"/>
      <c r="BG129" s="156"/>
      <c r="BH129" s="156"/>
      <c r="BI129" s="156"/>
      <c r="BJ129" s="156"/>
      <c r="BK129" s="156"/>
      <c r="BL129" s="156"/>
      <c r="BM129" s="156"/>
      <c r="BN129" s="156"/>
      <c r="BO129" s="156"/>
      <c r="BP129" s="156"/>
      <c r="BQ129" s="156"/>
      <c r="BR129" s="156"/>
      <c r="BS129" s="156"/>
      <c r="BT129" s="156"/>
      <c r="BU129" s="156"/>
      <c r="BV129" s="156"/>
      <c r="BW129" s="156"/>
      <c r="BX129" s="156"/>
      <c r="BY129" s="156"/>
      <c r="BZ129" s="156"/>
      <c r="CA129" s="156"/>
      <c r="CB129" s="156"/>
      <c r="CC129" s="156"/>
      <c r="CD129" s="156"/>
      <c r="CE129" s="156"/>
      <c r="CF129" s="156"/>
      <c r="CG129" s="156"/>
      <c r="CH129" s="156"/>
      <c r="CI129" s="156"/>
      <c r="CJ129" s="156"/>
      <c r="CK129" s="156"/>
      <c r="CL129" s="156"/>
      <c r="CM129" s="156"/>
      <c r="CN129" s="156"/>
      <c r="CO129" s="156"/>
      <c r="CP129" s="156"/>
      <c r="CQ129" s="156"/>
      <c r="CR129" s="156"/>
      <c r="CS129" s="156"/>
      <c r="CT129" s="156"/>
      <c r="CU129" s="156"/>
      <c r="CV129" s="156"/>
      <c r="CW129" s="156"/>
      <c r="CX129" s="156"/>
      <c r="CY129" s="156"/>
      <c r="CZ129" s="156"/>
      <c r="DA129" s="156"/>
      <c r="DB129" s="156"/>
      <c r="DC129" s="156"/>
      <c r="DD129" s="156"/>
      <c r="DE129" s="156"/>
      <c r="DF129" s="156"/>
      <c r="DG129" s="156"/>
      <c r="DH129" s="156"/>
      <c r="DI129" s="156"/>
      <c r="DJ129" s="156"/>
      <c r="DK129" s="156"/>
      <c r="DL129" s="156"/>
      <c r="DM129" s="156"/>
      <c r="DN129" s="156"/>
      <c r="DO129" s="156"/>
      <c r="DP129" s="156"/>
      <c r="DQ129" s="156"/>
      <c r="DR129" s="190"/>
      <c r="DS129" s="190"/>
      <c r="DT129" s="156"/>
      <c r="DU129" s="156"/>
      <c r="DV129" s="190"/>
      <c r="DW129" s="190"/>
      <c r="DX129" s="190"/>
      <c r="DY129" s="193"/>
      <c r="DZ129" s="156"/>
      <c r="EA129" s="193"/>
      <c r="EB129" s="190"/>
      <c r="EC129" s="190"/>
      <c r="ED129" s="156"/>
      <c r="EE129" s="156"/>
      <c r="EF129" s="156"/>
      <c r="EG129" s="156"/>
      <c r="EH129" s="156"/>
      <c r="EI129" s="156"/>
      <c r="EJ129" s="156"/>
      <c r="EK129" s="156"/>
      <c r="EL129" s="156"/>
      <c r="EM129" s="156"/>
      <c r="EN129" s="156"/>
      <c r="EO129" s="156"/>
      <c r="EP129" s="156"/>
      <c r="EQ129" s="156"/>
      <c r="ER129" s="156"/>
      <c r="ES129" s="156"/>
      <c r="ET129" s="156"/>
      <c r="EU129" s="156"/>
      <c r="EV129" s="156"/>
      <c r="EW129" s="156"/>
      <c r="EX129" s="156"/>
      <c r="EY129" s="156"/>
      <c r="EZ129" s="156"/>
      <c r="FA129" s="156"/>
      <c r="FB129" s="156"/>
      <c r="FC129" s="190"/>
      <c r="FD129" s="190"/>
      <c r="FE129" s="190"/>
      <c r="FF129" s="190"/>
      <c r="FG129" s="190"/>
      <c r="FH129" s="190"/>
      <c r="FI129" s="190"/>
      <c r="FJ129" s="190"/>
      <c r="FK129" s="190"/>
      <c r="FL129" s="190"/>
      <c r="FM129" s="190"/>
      <c r="FN129" s="190"/>
      <c r="FO129" s="190"/>
      <c r="FP129" s="190"/>
      <c r="FQ129" s="190"/>
      <c r="FR129" s="190"/>
      <c r="FS129" s="190"/>
      <c r="FT129" s="190"/>
      <c r="FU129" s="156"/>
      <c r="FV129" s="156"/>
      <c r="FW129" s="156"/>
      <c r="FX129" s="156"/>
      <c r="FY129" s="156"/>
      <c r="FZ129" s="156"/>
      <c r="GA129" s="156"/>
      <c r="GB129" s="156"/>
      <c r="GC129" s="156"/>
      <c r="GD129" s="156"/>
      <c r="GE129" s="156"/>
      <c r="GF129" s="156"/>
      <c r="GG129" s="156"/>
      <c r="GH129" s="156"/>
      <c r="GI129" s="156"/>
      <c r="GJ129" s="156"/>
      <c r="GK129" s="156"/>
      <c r="GL129" s="156"/>
      <c r="GM129" s="156"/>
      <c r="GN129" s="156"/>
      <c r="GO129" s="156"/>
      <c r="GP129" s="156"/>
      <c r="GQ129" s="156"/>
      <c r="GR129" s="156"/>
      <c r="GS129" s="156"/>
      <c r="GT129" s="156"/>
    </row>
    <row r="130" spans="1:202" ht="21.75">
      <c r="A130" s="152"/>
      <c r="B130" s="152"/>
      <c r="C130" s="153"/>
      <c r="D130" s="153"/>
      <c r="E130" s="154"/>
      <c r="F130" s="155"/>
      <c r="G130" s="156"/>
      <c r="H130" s="156"/>
      <c r="I130" s="156"/>
      <c r="J130" s="156"/>
      <c r="K130" s="157"/>
      <c r="L130" s="157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56"/>
      <c r="AK130" s="156"/>
      <c r="AL130" s="156"/>
      <c r="AM130" s="156"/>
      <c r="AN130" s="156"/>
      <c r="AO130" s="156"/>
      <c r="AP130" s="156"/>
      <c r="AQ130" s="156"/>
      <c r="AR130" s="156"/>
      <c r="AS130" s="156"/>
      <c r="AT130" s="156"/>
      <c r="AU130" s="156"/>
      <c r="AV130" s="156"/>
      <c r="AW130" s="156"/>
      <c r="AX130" s="156"/>
      <c r="AY130" s="156"/>
      <c r="AZ130" s="156"/>
      <c r="BA130" s="156"/>
      <c r="BB130" s="156"/>
      <c r="BC130" s="156"/>
      <c r="BD130" s="156"/>
      <c r="BE130" s="156"/>
      <c r="BF130" s="156"/>
      <c r="BG130" s="156"/>
      <c r="BH130" s="156"/>
      <c r="BI130" s="156"/>
      <c r="BJ130" s="156"/>
      <c r="BK130" s="156"/>
      <c r="BL130" s="156"/>
      <c r="BM130" s="156"/>
      <c r="BN130" s="156"/>
      <c r="BO130" s="156"/>
      <c r="BP130" s="156"/>
      <c r="BQ130" s="156"/>
      <c r="BR130" s="156"/>
      <c r="BS130" s="156"/>
      <c r="BT130" s="156"/>
      <c r="BU130" s="156"/>
      <c r="BV130" s="156"/>
      <c r="BW130" s="156"/>
      <c r="BX130" s="156"/>
      <c r="BY130" s="156"/>
      <c r="BZ130" s="156"/>
      <c r="CA130" s="156"/>
      <c r="CB130" s="156"/>
      <c r="CC130" s="156"/>
      <c r="CD130" s="156"/>
      <c r="CE130" s="156"/>
      <c r="CF130" s="156"/>
      <c r="CG130" s="156"/>
      <c r="CH130" s="156"/>
      <c r="CI130" s="156"/>
      <c r="CJ130" s="156"/>
      <c r="CK130" s="156"/>
      <c r="CL130" s="156"/>
      <c r="CM130" s="156"/>
      <c r="CN130" s="156"/>
      <c r="CO130" s="156"/>
      <c r="CP130" s="156"/>
      <c r="CQ130" s="156"/>
      <c r="CR130" s="156"/>
      <c r="CS130" s="156"/>
      <c r="CT130" s="156"/>
      <c r="CU130" s="156"/>
      <c r="CV130" s="156"/>
      <c r="CW130" s="156"/>
      <c r="CX130" s="156"/>
      <c r="CY130" s="156"/>
      <c r="CZ130" s="156"/>
      <c r="DA130" s="156"/>
      <c r="DB130" s="156"/>
      <c r="DC130" s="156"/>
      <c r="DD130" s="156"/>
      <c r="DE130" s="156"/>
      <c r="DF130" s="156"/>
      <c r="DG130" s="156"/>
      <c r="DH130" s="156"/>
      <c r="DI130" s="156"/>
      <c r="DJ130" s="156"/>
      <c r="DK130" s="156"/>
      <c r="DL130" s="156"/>
      <c r="DM130" s="156"/>
      <c r="DN130" s="156"/>
      <c r="DO130" s="156"/>
      <c r="DP130" s="156"/>
      <c r="DQ130" s="156"/>
      <c r="DR130" s="190"/>
      <c r="DS130" s="190"/>
      <c r="DT130" s="156"/>
      <c r="DU130" s="156"/>
      <c r="DV130" s="156"/>
      <c r="DW130" s="156"/>
      <c r="DX130" s="156"/>
      <c r="DY130" s="156"/>
      <c r="DZ130" s="156"/>
      <c r="EA130" s="156"/>
      <c r="EB130" s="156"/>
      <c r="EC130" s="156"/>
      <c r="ED130" s="156"/>
      <c r="EE130" s="156"/>
      <c r="EF130" s="156"/>
      <c r="EG130" s="156"/>
      <c r="EH130" s="156"/>
      <c r="EI130" s="156"/>
      <c r="EJ130" s="156"/>
      <c r="EK130" s="156"/>
      <c r="EL130" s="156"/>
      <c r="EM130" s="156"/>
      <c r="EN130" s="156"/>
      <c r="EO130" s="156"/>
      <c r="EP130" s="156"/>
      <c r="EQ130" s="156"/>
      <c r="ER130" s="156"/>
      <c r="ES130" s="156"/>
      <c r="ET130" s="156"/>
      <c r="EU130" s="156"/>
      <c r="EV130" s="156"/>
      <c r="EW130" s="156"/>
      <c r="EX130" s="156"/>
      <c r="EY130" s="156"/>
      <c r="EZ130" s="156"/>
      <c r="FA130" s="156"/>
      <c r="FB130" s="156"/>
      <c r="FC130" s="190"/>
      <c r="FD130" s="190"/>
      <c r="FE130" s="190"/>
      <c r="FF130" s="190"/>
      <c r="FG130" s="190"/>
      <c r="FH130" s="190"/>
      <c r="FI130" s="190"/>
      <c r="FJ130" s="190"/>
      <c r="FK130" s="190"/>
      <c r="FL130" s="190"/>
      <c r="FM130" s="190"/>
      <c r="FN130" s="190"/>
      <c r="FO130" s="190"/>
      <c r="FP130" s="190"/>
      <c r="FQ130" s="190"/>
      <c r="FR130" s="190"/>
      <c r="FS130" s="190"/>
      <c r="FT130" s="190"/>
      <c r="FU130" s="156"/>
      <c r="FV130" s="156"/>
      <c r="FW130" s="156"/>
      <c r="FX130" s="156"/>
      <c r="FY130" s="156"/>
      <c r="FZ130" s="156"/>
      <c r="GA130" s="156"/>
      <c r="GB130" s="156"/>
      <c r="GC130" s="156"/>
      <c r="GD130" s="156"/>
      <c r="GE130" s="156"/>
      <c r="GF130" s="156"/>
      <c r="GG130" s="156"/>
      <c r="GH130" s="156"/>
      <c r="GI130" s="156"/>
      <c r="GJ130" s="156"/>
      <c r="GK130" s="156"/>
      <c r="GL130" s="156"/>
      <c r="GM130" s="156"/>
      <c r="GN130" s="156"/>
      <c r="GO130" s="156"/>
      <c r="GP130" s="156"/>
      <c r="GQ130" s="156"/>
      <c r="GR130" s="156"/>
      <c r="GS130" s="156"/>
      <c r="GT130" s="156"/>
    </row>
    <row r="131" spans="1:202" ht="21.75">
      <c r="A131" s="152"/>
      <c r="B131" s="152"/>
      <c r="C131" s="153"/>
      <c r="D131" s="153"/>
      <c r="E131" s="154"/>
      <c r="F131" s="155"/>
      <c r="G131" s="156"/>
      <c r="H131" s="156"/>
      <c r="I131" s="156"/>
      <c r="J131" s="156"/>
      <c r="K131" s="157"/>
      <c r="L131" s="157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56"/>
      <c r="AI131" s="156"/>
      <c r="AJ131" s="156"/>
      <c r="AK131" s="156"/>
      <c r="AL131" s="156"/>
      <c r="AM131" s="156"/>
      <c r="AN131" s="156"/>
      <c r="AO131" s="156"/>
      <c r="AP131" s="156"/>
      <c r="AQ131" s="156"/>
      <c r="AR131" s="156"/>
      <c r="AS131" s="156"/>
      <c r="AT131" s="156"/>
      <c r="AU131" s="156"/>
      <c r="AV131" s="156"/>
      <c r="AW131" s="156"/>
      <c r="AX131" s="156"/>
      <c r="AY131" s="156"/>
      <c r="AZ131" s="156"/>
      <c r="BA131" s="156"/>
      <c r="BB131" s="156"/>
      <c r="BC131" s="156"/>
      <c r="BD131" s="156"/>
      <c r="BE131" s="156"/>
      <c r="BF131" s="156"/>
      <c r="BG131" s="156"/>
      <c r="BH131" s="156"/>
      <c r="BI131" s="156"/>
      <c r="BJ131" s="156"/>
      <c r="BK131" s="156"/>
      <c r="BL131" s="156"/>
      <c r="BM131" s="156"/>
      <c r="BN131" s="156"/>
      <c r="BO131" s="156"/>
      <c r="BP131" s="156"/>
      <c r="BQ131" s="156"/>
      <c r="BR131" s="156"/>
      <c r="BS131" s="156"/>
      <c r="BT131" s="156"/>
      <c r="BU131" s="156"/>
      <c r="BV131" s="156"/>
      <c r="BW131" s="156"/>
      <c r="BX131" s="156"/>
      <c r="BY131" s="156"/>
      <c r="BZ131" s="156"/>
      <c r="CA131" s="156"/>
      <c r="CB131" s="156"/>
      <c r="CC131" s="156"/>
      <c r="CD131" s="156"/>
      <c r="CE131" s="156"/>
      <c r="CF131" s="156"/>
      <c r="CG131" s="156"/>
      <c r="CH131" s="156"/>
      <c r="CI131" s="156"/>
      <c r="CJ131" s="156"/>
      <c r="CK131" s="156"/>
      <c r="CL131" s="156"/>
      <c r="CM131" s="156"/>
      <c r="CN131" s="156"/>
      <c r="CO131" s="156"/>
      <c r="CP131" s="156"/>
      <c r="CQ131" s="156"/>
      <c r="CR131" s="156"/>
      <c r="CS131" s="156"/>
      <c r="CT131" s="156"/>
      <c r="CU131" s="156"/>
      <c r="CV131" s="156"/>
      <c r="CW131" s="156"/>
      <c r="CX131" s="156"/>
      <c r="CY131" s="156"/>
      <c r="CZ131" s="156"/>
      <c r="DA131" s="156"/>
      <c r="DB131" s="156"/>
      <c r="DC131" s="156"/>
      <c r="DD131" s="156"/>
      <c r="DE131" s="156"/>
      <c r="DF131" s="156"/>
      <c r="DG131" s="156"/>
      <c r="DH131" s="156"/>
      <c r="DI131" s="156"/>
      <c r="DJ131" s="156"/>
      <c r="DK131" s="156"/>
      <c r="DL131" s="156"/>
      <c r="DM131" s="156"/>
      <c r="DN131" s="156"/>
      <c r="DO131" s="156"/>
      <c r="DP131" s="156"/>
      <c r="DQ131" s="156"/>
      <c r="DR131" s="190"/>
      <c r="DS131" s="190"/>
      <c r="DT131" s="156"/>
      <c r="DU131" s="156"/>
      <c r="DV131" s="156"/>
      <c r="DW131" s="156"/>
      <c r="DX131" s="156"/>
      <c r="DY131" s="156"/>
      <c r="DZ131" s="156"/>
      <c r="EA131" s="156"/>
      <c r="EB131" s="156"/>
      <c r="EC131" s="156"/>
      <c r="ED131" s="156"/>
      <c r="EE131" s="156"/>
      <c r="EF131" s="156"/>
      <c r="EG131" s="156"/>
      <c r="EH131" s="156"/>
      <c r="EI131" s="156"/>
      <c r="EJ131" s="156"/>
      <c r="EK131" s="156"/>
      <c r="EL131" s="156"/>
      <c r="EM131" s="156"/>
      <c r="EN131" s="156"/>
      <c r="EO131" s="156"/>
      <c r="EP131" s="156"/>
      <c r="EQ131" s="156"/>
      <c r="ER131" s="156"/>
      <c r="ES131" s="156"/>
      <c r="ET131" s="156"/>
      <c r="EU131" s="156"/>
      <c r="EV131" s="156"/>
      <c r="EW131" s="156"/>
      <c r="EX131" s="156"/>
      <c r="EY131" s="156"/>
      <c r="EZ131" s="156"/>
      <c r="FA131" s="156"/>
      <c r="FB131" s="156"/>
      <c r="FC131" s="156"/>
      <c r="FD131" s="156"/>
      <c r="FE131" s="156"/>
      <c r="FF131" s="156"/>
      <c r="FG131" s="156"/>
      <c r="FH131" s="156"/>
      <c r="FI131" s="156"/>
      <c r="FJ131" s="156"/>
      <c r="FK131" s="156"/>
      <c r="FL131" s="156"/>
      <c r="FM131" s="156"/>
      <c r="FN131" s="156"/>
      <c r="FO131" s="156"/>
      <c r="FP131" s="156"/>
      <c r="FQ131" s="156"/>
      <c r="FR131" s="156"/>
      <c r="FS131" s="156"/>
      <c r="FT131" s="156"/>
      <c r="FU131" s="156"/>
      <c r="FV131" s="156"/>
      <c r="FW131" s="156"/>
      <c r="FX131" s="156"/>
      <c r="FY131" s="156"/>
      <c r="FZ131" s="156"/>
      <c r="GA131" s="156"/>
      <c r="GB131" s="156"/>
      <c r="GC131" s="156"/>
      <c r="GD131" s="156"/>
      <c r="GE131" s="156"/>
      <c r="GF131" s="156"/>
      <c r="GG131" s="156"/>
      <c r="GH131" s="156"/>
      <c r="GI131" s="156"/>
      <c r="GJ131" s="156"/>
      <c r="GK131" s="156"/>
      <c r="GL131" s="156"/>
      <c r="GM131" s="156"/>
      <c r="GN131" s="156"/>
      <c r="GO131" s="156"/>
      <c r="GP131" s="156"/>
      <c r="GQ131" s="156"/>
      <c r="GR131" s="156"/>
      <c r="GS131" s="156"/>
      <c r="GT131" s="156"/>
    </row>
    <row r="132" spans="1:202" ht="21.75">
      <c r="A132" s="159"/>
      <c r="B132" s="159"/>
      <c r="C132" s="160"/>
      <c r="D132" s="160"/>
      <c r="E132" s="161"/>
      <c r="F132" s="162"/>
      <c r="G132" s="163"/>
      <c r="H132" s="163"/>
      <c r="I132" s="163"/>
      <c r="J132" s="163"/>
      <c r="K132" s="164"/>
      <c r="L132" s="164"/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  <c r="Y132" s="163"/>
      <c r="Z132" s="163"/>
      <c r="AA132" s="163"/>
      <c r="AB132" s="163"/>
      <c r="AC132" s="163"/>
      <c r="AD132" s="163"/>
      <c r="AE132" s="163"/>
      <c r="AF132" s="163"/>
      <c r="AG132" s="163"/>
      <c r="AH132" s="163"/>
      <c r="AI132" s="163"/>
      <c r="AJ132" s="163"/>
      <c r="AK132" s="163"/>
      <c r="AL132" s="163"/>
      <c r="AM132" s="163"/>
      <c r="AN132" s="163"/>
      <c r="AO132" s="163"/>
      <c r="AP132" s="163"/>
      <c r="AQ132" s="163"/>
      <c r="AR132" s="163"/>
      <c r="AS132" s="163"/>
      <c r="AT132" s="163"/>
      <c r="AU132" s="163"/>
      <c r="AV132" s="163"/>
      <c r="AW132" s="163"/>
      <c r="AX132" s="163"/>
      <c r="AY132" s="163"/>
      <c r="AZ132" s="163"/>
      <c r="BA132" s="163"/>
      <c r="BB132" s="163"/>
      <c r="BC132" s="163"/>
      <c r="BD132" s="163"/>
      <c r="BE132" s="163"/>
      <c r="BF132" s="163"/>
      <c r="BG132" s="163"/>
      <c r="BH132" s="163"/>
      <c r="BI132" s="163"/>
      <c r="BJ132" s="163"/>
      <c r="BK132" s="163"/>
      <c r="BL132" s="163"/>
      <c r="BM132" s="163"/>
      <c r="BN132" s="163"/>
      <c r="BO132" s="163"/>
      <c r="BP132" s="163"/>
      <c r="BQ132" s="163"/>
      <c r="BR132" s="163"/>
      <c r="BS132" s="163"/>
      <c r="BT132" s="163"/>
      <c r="BU132" s="163"/>
      <c r="BV132" s="163"/>
      <c r="BW132" s="163"/>
      <c r="BX132" s="163"/>
      <c r="BY132" s="163"/>
      <c r="BZ132" s="163"/>
      <c r="CA132" s="163"/>
      <c r="CB132" s="163"/>
      <c r="CC132" s="163"/>
      <c r="CD132" s="163"/>
      <c r="CE132" s="163"/>
      <c r="CF132" s="163"/>
      <c r="CG132" s="163"/>
      <c r="CH132" s="163"/>
      <c r="CI132" s="163"/>
      <c r="CJ132" s="163"/>
      <c r="CK132" s="163"/>
      <c r="CL132" s="163"/>
      <c r="CM132" s="163"/>
      <c r="CN132" s="163"/>
      <c r="CO132" s="163"/>
      <c r="CP132" s="163"/>
      <c r="CQ132" s="163"/>
      <c r="CR132" s="163"/>
      <c r="CS132" s="163"/>
      <c r="CT132" s="163"/>
      <c r="CU132" s="163"/>
      <c r="CV132" s="163"/>
      <c r="CW132" s="163"/>
      <c r="CX132" s="163"/>
      <c r="CY132" s="163"/>
      <c r="CZ132" s="163"/>
      <c r="DA132" s="163"/>
      <c r="DB132" s="163"/>
      <c r="DC132" s="163"/>
      <c r="DD132" s="163"/>
      <c r="DE132" s="163"/>
      <c r="DF132" s="163"/>
      <c r="DG132" s="163"/>
      <c r="DH132" s="163"/>
      <c r="DI132" s="163"/>
      <c r="DJ132" s="163"/>
      <c r="DK132" s="163"/>
      <c r="DL132" s="163"/>
      <c r="DM132" s="163"/>
      <c r="DN132" s="163"/>
      <c r="DO132" s="163"/>
      <c r="DP132" s="163"/>
      <c r="DQ132" s="163"/>
      <c r="DR132" s="163"/>
      <c r="DS132" s="163"/>
      <c r="DT132" s="163"/>
      <c r="DU132" s="163"/>
      <c r="DV132" s="163"/>
      <c r="DW132" s="163"/>
      <c r="DX132" s="163"/>
      <c r="DY132" s="163"/>
      <c r="DZ132" s="163"/>
      <c r="EA132" s="163"/>
      <c r="EB132" s="163"/>
      <c r="EC132" s="163"/>
      <c r="ED132" s="163"/>
      <c r="EE132" s="163"/>
      <c r="EF132" s="163"/>
      <c r="EG132" s="163"/>
      <c r="EH132" s="163"/>
      <c r="EI132" s="163"/>
      <c r="EJ132" s="163"/>
      <c r="EK132" s="163"/>
      <c r="EL132" s="163"/>
      <c r="EM132" s="163"/>
      <c r="EN132" s="163"/>
      <c r="EO132" s="163"/>
      <c r="EP132" s="163"/>
      <c r="EQ132" s="163"/>
      <c r="ER132" s="163"/>
      <c r="ES132" s="163"/>
      <c r="ET132" s="163"/>
      <c r="EU132" s="163"/>
      <c r="EV132" s="163"/>
      <c r="EW132" s="163"/>
      <c r="EX132" s="163"/>
      <c r="EY132" s="163"/>
      <c r="EZ132" s="163"/>
      <c r="FA132" s="163"/>
      <c r="FB132" s="163"/>
      <c r="FC132" s="163"/>
      <c r="FD132" s="163"/>
      <c r="FE132" s="163"/>
      <c r="FF132" s="163"/>
      <c r="FG132" s="163"/>
      <c r="FH132" s="163"/>
      <c r="FI132" s="163"/>
      <c r="FJ132" s="163"/>
      <c r="FK132" s="163"/>
      <c r="FL132" s="163"/>
      <c r="FM132" s="163"/>
      <c r="FN132" s="163"/>
      <c r="FO132" s="163"/>
      <c r="FP132" s="163"/>
      <c r="FQ132" s="163"/>
      <c r="FR132" s="163"/>
      <c r="FS132" s="163"/>
      <c r="FT132" s="163"/>
      <c r="FU132" s="163"/>
      <c r="FV132" s="163"/>
      <c r="FW132" s="163"/>
      <c r="FX132" s="163"/>
      <c r="FY132" s="163"/>
      <c r="FZ132" s="163"/>
      <c r="GA132" s="163"/>
      <c r="GB132" s="163"/>
      <c r="GC132" s="163"/>
      <c r="GD132" s="156"/>
      <c r="GE132" s="156"/>
      <c r="GF132" s="156"/>
      <c r="GG132" s="156"/>
      <c r="GH132" s="156"/>
      <c r="GI132" s="156"/>
      <c r="GJ132" s="156"/>
      <c r="GK132" s="156"/>
      <c r="GL132" s="156"/>
      <c r="GM132" s="156"/>
      <c r="GN132" s="156"/>
      <c r="GO132" s="156"/>
      <c r="GP132" s="156"/>
      <c r="GQ132" s="156"/>
      <c r="GR132" s="163"/>
      <c r="GS132" s="163"/>
      <c r="GT132" s="163"/>
    </row>
  </sheetData>
  <printOptions/>
  <pageMargins left="0.1968503937007874" right="0.1968503937007874" top="0.3937007874015748" bottom="0.3937007874015748" header="0.1968503937007874" footer="0.1968503937007874"/>
  <pageSetup horizontalDpi="360" verticalDpi="360" orientation="landscape" paperSize="9" r:id="rId1"/>
  <headerFooter alignWithMargins="0">
    <oddFooter>&amp;L&amp;P/&amp;N&amp;R&amp;"CordiaUPC,Italic"&amp;10File : &amp;F / &amp;A</oddFooter>
  </headerFooter>
  <colBreaks count="2" manualBreakCount="2">
    <brk id="13" max="65535" man="1"/>
    <brk id="1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showGridLines="0" view="pageBreakPreview" zoomScale="75" zoomScaleSheetLayoutView="75" workbookViewId="0" topLeftCell="A35">
      <selection activeCell="BP12" sqref="BP12"/>
    </sheetView>
  </sheetViews>
  <sheetFormatPr defaultColWidth="9.140625" defaultRowHeight="21.75"/>
  <cols>
    <col min="1" max="4" width="4.421875" style="170" customWidth="1"/>
    <col min="5" max="5" width="7.00390625" style="170" customWidth="1"/>
    <col min="6" max="6" width="72.00390625" style="173" customWidth="1"/>
    <col min="7" max="10" width="8.421875" style="170" customWidth="1"/>
    <col min="11" max="16384" width="8.00390625" style="170" customWidth="1"/>
  </cols>
  <sheetData>
    <row r="1" spans="1:6" ht="26.25">
      <c r="A1" s="215" t="s">
        <v>176</v>
      </c>
      <c r="B1" s="215"/>
      <c r="C1" s="215"/>
      <c r="D1" s="215"/>
      <c r="E1" s="215"/>
      <c r="F1" s="215"/>
    </row>
    <row r="2" spans="1:2" ht="24">
      <c r="A2" s="171">
        <v>1</v>
      </c>
      <c r="B2" s="172" t="s">
        <v>177</v>
      </c>
    </row>
    <row r="3" spans="2:6" ht="24">
      <c r="B3" s="174">
        <v>1</v>
      </c>
      <c r="C3" s="175" t="s">
        <v>178</v>
      </c>
      <c r="D3" s="174"/>
      <c r="E3" s="174"/>
      <c r="F3" s="176"/>
    </row>
    <row r="4" spans="2:6" ht="24">
      <c r="B4" s="174"/>
      <c r="C4" s="175" t="s">
        <v>179</v>
      </c>
      <c r="D4" s="174"/>
      <c r="E4" s="174"/>
      <c r="F4" s="176"/>
    </row>
    <row r="5" spans="2:6" ht="24">
      <c r="B5" s="174"/>
      <c r="C5" s="177" t="s">
        <v>180</v>
      </c>
      <c r="D5" s="174"/>
      <c r="E5" s="174"/>
      <c r="F5" s="176"/>
    </row>
    <row r="6" spans="2:6" ht="24">
      <c r="B6" s="174">
        <v>2</v>
      </c>
      <c r="C6" s="177" t="s">
        <v>181</v>
      </c>
      <c r="D6" s="174"/>
      <c r="E6" s="174"/>
      <c r="F6" s="176"/>
    </row>
    <row r="7" spans="2:3" ht="24">
      <c r="B7" s="170">
        <v>3</v>
      </c>
      <c r="C7" s="177" t="s">
        <v>182</v>
      </c>
    </row>
    <row r="8" spans="2:3" ht="24">
      <c r="B8" s="175"/>
      <c r="C8" s="175" t="s">
        <v>183</v>
      </c>
    </row>
    <row r="9" spans="2:3" ht="24">
      <c r="B9" s="175"/>
      <c r="C9" s="175" t="s">
        <v>184</v>
      </c>
    </row>
    <row r="10" spans="2:6" s="178" customFormat="1" ht="24">
      <c r="B10" s="179"/>
      <c r="C10" s="175" t="s">
        <v>185</v>
      </c>
      <c r="F10" s="180"/>
    </row>
    <row r="11" spans="2:6" s="178" customFormat="1" ht="24">
      <c r="B11" s="179"/>
      <c r="C11" s="175" t="s">
        <v>186</v>
      </c>
      <c r="F11" s="180"/>
    </row>
    <row r="12" spans="2:6" s="178" customFormat="1" ht="24">
      <c r="B12" s="179"/>
      <c r="C12" s="175" t="s">
        <v>187</v>
      </c>
      <c r="F12" s="180"/>
    </row>
    <row r="13" spans="2:3" ht="24">
      <c r="B13" s="170">
        <v>4</v>
      </c>
      <c r="C13" s="170" t="s">
        <v>188</v>
      </c>
    </row>
    <row r="14" spans="2:6" ht="24">
      <c r="B14" s="175"/>
      <c r="C14" s="175" t="s">
        <v>189</v>
      </c>
      <c r="E14" s="175"/>
      <c r="F14" s="181" t="s">
        <v>190</v>
      </c>
    </row>
    <row r="15" spans="2:6" ht="24">
      <c r="B15" s="175"/>
      <c r="C15" s="175" t="s">
        <v>191</v>
      </c>
      <c r="F15" s="173" t="s">
        <v>192</v>
      </c>
    </row>
    <row r="16" spans="2:6" ht="24">
      <c r="B16" s="175"/>
      <c r="C16" s="175" t="s">
        <v>193</v>
      </c>
      <c r="F16" s="173" t="s">
        <v>194</v>
      </c>
    </row>
    <row r="17" spans="2:6" ht="24">
      <c r="B17" s="175"/>
      <c r="C17" s="175" t="s">
        <v>195</v>
      </c>
      <c r="F17" s="173" t="s">
        <v>196</v>
      </c>
    </row>
    <row r="18" spans="2:3" ht="24">
      <c r="B18" s="175"/>
      <c r="C18" s="177" t="s">
        <v>197</v>
      </c>
    </row>
    <row r="19" spans="2:6" ht="24">
      <c r="B19" s="175"/>
      <c r="C19" s="175" t="s">
        <v>198</v>
      </c>
      <c r="F19" s="173" t="s">
        <v>199</v>
      </c>
    </row>
    <row r="20" spans="2:6" ht="24">
      <c r="B20" s="175"/>
      <c r="C20" s="175"/>
      <c r="F20" s="173" t="s">
        <v>200</v>
      </c>
    </row>
    <row r="21" spans="2:3" ht="24">
      <c r="B21" s="175"/>
      <c r="C21" s="175" t="s">
        <v>201</v>
      </c>
    </row>
    <row r="22" spans="2:6" ht="24">
      <c r="B22" s="175"/>
      <c r="C22" s="175"/>
      <c r="D22" s="170" t="s">
        <v>69</v>
      </c>
      <c r="F22" s="173" t="s">
        <v>202</v>
      </c>
    </row>
    <row r="23" spans="2:6" ht="24">
      <c r="B23" s="175"/>
      <c r="C23" s="177"/>
      <c r="D23" s="170" t="s">
        <v>152</v>
      </c>
      <c r="F23" s="173" t="s">
        <v>203</v>
      </c>
    </row>
    <row r="24" spans="3:6" ht="24">
      <c r="C24" s="174" t="s">
        <v>204</v>
      </c>
      <c r="F24" s="173" t="s">
        <v>205</v>
      </c>
    </row>
    <row r="25" spans="1:2" ht="24">
      <c r="A25" s="171">
        <v>2</v>
      </c>
      <c r="B25" s="172" t="s">
        <v>206</v>
      </c>
    </row>
    <row r="26" spans="2:3" ht="24">
      <c r="B26" s="170">
        <v>1</v>
      </c>
      <c r="C26" s="175" t="s">
        <v>207</v>
      </c>
    </row>
    <row r="27" spans="2:6" ht="24">
      <c r="B27" s="170">
        <v>2</v>
      </c>
      <c r="C27" s="177" t="s">
        <v>208</v>
      </c>
      <c r="F27" s="182"/>
    </row>
    <row r="28" spans="3:6" ht="24">
      <c r="C28" s="175" t="s">
        <v>209</v>
      </c>
      <c r="F28" s="182" t="s">
        <v>210</v>
      </c>
    </row>
    <row r="29" spans="3:6" ht="24">
      <c r="C29" s="175" t="s">
        <v>211</v>
      </c>
      <c r="F29" s="182" t="s">
        <v>212</v>
      </c>
    </row>
    <row r="30" spans="3:6" ht="24">
      <c r="C30" s="175" t="s">
        <v>213</v>
      </c>
      <c r="F30" s="183" t="s">
        <v>214</v>
      </c>
    </row>
    <row r="31" spans="2:3" ht="24">
      <c r="B31" s="170">
        <v>3</v>
      </c>
      <c r="C31" s="175" t="s">
        <v>215</v>
      </c>
    </row>
    <row r="32" spans="3:6" ht="24">
      <c r="C32" s="175" t="s">
        <v>216</v>
      </c>
      <c r="F32" s="183" t="s">
        <v>217</v>
      </c>
    </row>
    <row r="33" spans="3:6" ht="24">
      <c r="C33" s="175" t="s">
        <v>218</v>
      </c>
      <c r="F33" s="183" t="s">
        <v>219</v>
      </c>
    </row>
    <row r="34" spans="3:6" ht="24">
      <c r="C34" s="175" t="s">
        <v>220</v>
      </c>
      <c r="F34" s="183" t="s">
        <v>221</v>
      </c>
    </row>
    <row r="35" spans="2:3" ht="24">
      <c r="B35" s="170">
        <v>4</v>
      </c>
      <c r="C35" s="170" t="s">
        <v>255</v>
      </c>
    </row>
    <row r="36" spans="2:6" ht="24">
      <c r="B36" s="170">
        <v>5</v>
      </c>
      <c r="C36" s="170" t="s">
        <v>256</v>
      </c>
      <c r="F36" s="184"/>
    </row>
    <row r="37" spans="2:6" ht="24">
      <c r="B37" s="170">
        <v>6</v>
      </c>
      <c r="C37" s="175" t="s">
        <v>38</v>
      </c>
      <c r="F37" s="184"/>
    </row>
    <row r="38" spans="3:6" ht="24">
      <c r="C38" s="177" t="s">
        <v>83</v>
      </c>
      <c r="F38" s="181" t="s">
        <v>222</v>
      </c>
    </row>
    <row r="39" spans="3:6" ht="24">
      <c r="C39" s="177" t="s">
        <v>84</v>
      </c>
      <c r="F39" s="181" t="s">
        <v>223</v>
      </c>
    </row>
    <row r="40" spans="3:6" ht="24">
      <c r="C40" s="177" t="s">
        <v>85</v>
      </c>
      <c r="F40" s="181" t="s">
        <v>224</v>
      </c>
    </row>
    <row r="41" spans="3:6" ht="24">
      <c r="C41" s="177" t="s">
        <v>86</v>
      </c>
      <c r="F41" s="181" t="s">
        <v>225</v>
      </c>
    </row>
    <row r="42" spans="3:6" ht="24">
      <c r="C42" s="177" t="s">
        <v>87</v>
      </c>
      <c r="F42" s="181" t="s">
        <v>226</v>
      </c>
    </row>
    <row r="43" spans="3:6" ht="24">
      <c r="C43" s="177" t="s">
        <v>88</v>
      </c>
      <c r="F43" s="181" t="s">
        <v>227</v>
      </c>
    </row>
    <row r="44" spans="3:6" ht="24">
      <c r="C44" s="177" t="s">
        <v>89</v>
      </c>
      <c r="F44" s="181" t="s">
        <v>228</v>
      </c>
    </row>
    <row r="45" spans="3:6" ht="24">
      <c r="C45" s="177" t="s">
        <v>90</v>
      </c>
      <c r="F45" s="181" t="s">
        <v>229</v>
      </c>
    </row>
    <row r="46" spans="3:6" ht="24">
      <c r="C46" s="177" t="s">
        <v>91</v>
      </c>
      <c r="F46" s="181" t="s">
        <v>230</v>
      </c>
    </row>
    <row r="47" spans="3:6" ht="24">
      <c r="C47" s="185" t="s">
        <v>92</v>
      </c>
      <c r="F47" s="181" t="s">
        <v>231</v>
      </c>
    </row>
    <row r="48" spans="3:6" ht="24">
      <c r="C48" s="185" t="s">
        <v>93</v>
      </c>
      <c r="F48" s="181" t="s">
        <v>232</v>
      </c>
    </row>
    <row r="49" spans="3:6" ht="24">
      <c r="C49" s="186" t="s">
        <v>94</v>
      </c>
      <c r="F49" s="181" t="s">
        <v>233</v>
      </c>
    </row>
    <row r="50" spans="3:6" ht="24">
      <c r="C50" s="186" t="s">
        <v>257</v>
      </c>
      <c r="F50" s="181" t="s">
        <v>234</v>
      </c>
    </row>
    <row r="51" spans="3:6" ht="24">
      <c r="C51" s="186" t="s">
        <v>258</v>
      </c>
      <c r="F51" s="181" t="s">
        <v>235</v>
      </c>
    </row>
    <row r="52" spans="3:6" ht="24">
      <c r="C52" s="186" t="s">
        <v>259</v>
      </c>
      <c r="F52" s="181" t="s">
        <v>236</v>
      </c>
    </row>
    <row r="53" spans="3:6" ht="24">
      <c r="C53" s="186" t="s">
        <v>260</v>
      </c>
      <c r="F53" s="181" t="s">
        <v>237</v>
      </c>
    </row>
    <row r="55" spans="1:3" ht="24">
      <c r="A55" s="171">
        <v>3</v>
      </c>
      <c r="B55" s="172" t="s">
        <v>12</v>
      </c>
      <c r="C55" s="171"/>
    </row>
    <row r="56" spans="2:3" ht="24">
      <c r="B56" s="170">
        <v>1</v>
      </c>
      <c r="C56" s="177" t="s">
        <v>238</v>
      </c>
    </row>
    <row r="57" spans="2:6" ht="24">
      <c r="B57" s="170">
        <v>2</v>
      </c>
      <c r="C57" s="170" t="s">
        <v>121</v>
      </c>
      <c r="F57" s="173" t="s">
        <v>239</v>
      </c>
    </row>
    <row r="58" spans="2:3" ht="24">
      <c r="B58" s="170">
        <v>3</v>
      </c>
      <c r="C58" s="175" t="s">
        <v>240</v>
      </c>
    </row>
    <row r="59" spans="2:3" ht="24">
      <c r="B59" s="170">
        <v>4</v>
      </c>
      <c r="C59" s="175" t="s">
        <v>261</v>
      </c>
    </row>
    <row r="60" spans="2:6" ht="24">
      <c r="B60" s="170">
        <v>5</v>
      </c>
      <c r="C60" s="177" t="s">
        <v>241</v>
      </c>
      <c r="F60" s="187" t="s">
        <v>242</v>
      </c>
    </row>
  </sheetData>
  <mergeCells count="1">
    <mergeCell ref="A1:F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WincoolV5</cp:lastModifiedBy>
  <cp:lastPrinted>2009-01-14T02:31:18Z</cp:lastPrinted>
  <dcterms:created xsi:type="dcterms:W3CDTF">2008-10-29T06:57:26Z</dcterms:created>
  <dcterms:modified xsi:type="dcterms:W3CDTF">2009-05-12T02:52:49Z</dcterms:modified>
  <cp:category/>
  <cp:version/>
  <cp:contentType/>
  <cp:contentStatus/>
</cp:coreProperties>
</file>