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R:\_Data 35 Dam\_BackUp\_Maps\_งานวิจัยคุณภาพน้ำอ่างเก็บน้ำบางพระ\24072567_บางพระUpdate\Output\ตารางข้อมูลสำรวจและดัชนี\"/>
    </mc:Choice>
  </mc:AlternateContent>
  <xr:revisionPtr revIDLastSave="0" documentId="13_ncr:1_{72392EE0-696D-466B-970E-2E9A4C259904}" xr6:coauthVersionLast="47" xr6:coauthVersionMax="47" xr10:uidLastSave="{00000000-0000-0000-0000-000000000000}"/>
  <bookViews>
    <workbookView xWindow="-108" yWindow="-108" windowWidth="23256" windowHeight="12456" xr2:uid="{5886E28C-B8A3-4EE8-B679-BFC0C368BB26}"/>
  </bookViews>
  <sheets>
    <sheet name="ทองแดง_20240807" sheetId="1" r:id="rId1"/>
    <sheet name="กราฟทองแดง_20240807" sheetId="2" r:id="rId2"/>
    <sheet name="แมงกานีส_20240807" sheetId="3" r:id="rId3"/>
    <sheet name="กราฟแมงกานีส_20240807" sheetId="4" r:id="rId4"/>
  </sheet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21" i="3" l="1"/>
  <c r="B19" i="3"/>
  <c r="E4" i="3"/>
  <c r="E5" i="3"/>
  <c r="E6" i="3"/>
  <c r="E7" i="3"/>
  <c r="E8" i="3"/>
  <c r="E9" i="3"/>
  <c r="E10" i="3"/>
  <c r="E11" i="3"/>
  <c r="E12" i="3"/>
  <c r="E13" i="3"/>
  <c r="B16" i="3"/>
  <c r="B17" i="3"/>
  <c r="B18" i="3"/>
  <c r="B21" i="1"/>
  <c r="B19" i="1"/>
  <c r="E4" i="1"/>
  <c r="E5" i="1"/>
  <c r="E6" i="1"/>
  <c r="E7" i="1"/>
  <c r="E8" i="1"/>
  <c r="E9" i="1"/>
  <c r="E10" i="1"/>
  <c r="E11" i="1"/>
  <c r="E12" i="1"/>
  <c r="E13" i="1"/>
  <c r="B16" i="1"/>
  <c r="B17" i="1"/>
  <c r="B18" i="1"/>
</calcChain>
</file>

<file path=xl/sharedStrings.xml><?xml version="1.0" encoding="utf-8"?>
<sst xmlns="http://schemas.openxmlformats.org/spreadsheetml/2006/main" count="70" uniqueCount="29">
  <si>
    <t>วันที่ 7 สิงหาคม 2567</t>
  </si>
  <si>
    <t>ข้อมูลทองแดง</t>
  </si>
  <si>
    <t>สถานีตรวจวัด</t>
  </si>
  <si>
    <t>ข้อมูลสถานีตรวจวัด</t>
  </si>
  <si>
    <t>ข้อมูลภาพถ่ายดาวเทียม</t>
  </si>
  <si>
    <t>เกณฑ์มาตรฐาน</t>
  </si>
  <si>
    <t>ค่าความคลาดเคลื่อน</t>
  </si>
  <si>
    <t>P01</t>
  </si>
  <si>
    <t>&lt; 5</t>
  </si>
  <si>
    <t>P02</t>
  </si>
  <si>
    <t>P03</t>
  </si>
  <si>
    <t>P04</t>
  </si>
  <si>
    <t>P05</t>
  </si>
  <si>
    <t>P06</t>
  </si>
  <si>
    <t>P07</t>
  </si>
  <si>
    <t>P08</t>
  </si>
  <si>
    <t>P09</t>
  </si>
  <si>
    <t>P10</t>
  </si>
  <si>
    <t>ความสัมพันธ์เชิงสถิติ</t>
  </si>
  <si>
    <t>Error^2</t>
  </si>
  <si>
    <t>Count</t>
  </si>
  <si>
    <t>RMSE</t>
  </si>
  <si>
    <t>Regression</t>
  </si>
  <si>
    <t>Linear Regression</t>
  </si>
  <si>
    <t>y = -53.222x + 0.4785</t>
  </si>
  <si>
    <t>Correlation</t>
  </si>
  <si>
    <t>ข้อมูลแมงกานีส</t>
  </si>
  <si>
    <t>&lt; 1</t>
  </si>
  <si>
    <t>y = 0.625x + 0.09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</si>
</sst>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>
    <font>
      <sz val="11"/>
      <color theme="1"/>
      <name val="Calibri"/>
      <family val="2"/>
      <charset val="222"/>
      <scheme val="minor"/>
    </font>
    <font>
      <b/>
      <sz val="14"/>
      <color theme="1"/>
      <name val="TH SarabunPSK"/>
      <family val="2"/>
    </font>
    <font>
      <sz val="14"/>
      <color theme="1"/>
      <name val="TH SarabunPSK"/>
      <family val="2"/>
    </font>
  </fonts>
  <fills count="4">
    <fill>
      <patternFill patternType="none"/>
    </fill>
    <fill>
      <patternFill patternType="gray125"/>
    </fill>
    <fill>
      <patternFill patternType="solid">
        <fgColor rgb="FFCC9900"/>
        <bgColor indexed="64"/>
      </patternFill>
    </fill>
    <fill>
      <patternFill patternType="solid">
        <fgColor theme="4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/>
    <xf numFmtId="0" fontId="2" fillId="0" borderId="0" xfId="0" applyFont="1"/>
    <xf numFmtId="0" fontId="1" fillId="2" borderId="4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2" fillId="0" borderId="5" xfId="0" applyFont="1" applyBorder="1" applyAlignment="1">
      <alignment horizontal="center"/>
    </xf>
    <xf numFmtId="2" fontId="2" fillId="0" borderId="5" xfId="0" applyNumberFormat="1" applyFont="1" applyBorder="1" applyAlignment="1">
      <alignment horizontal="center"/>
    </xf>
    <xf numFmtId="2" fontId="2" fillId="0" borderId="6" xfId="0" applyNumberFormat="1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2" fontId="2" fillId="0" borderId="7" xfId="0" applyNumberFormat="1" applyFont="1" applyBorder="1" applyAlignment="1">
      <alignment horizontal="center"/>
    </xf>
    <xf numFmtId="2" fontId="2" fillId="0" borderId="8" xfId="0" applyNumberFormat="1" applyFont="1" applyBorder="1" applyAlignment="1">
      <alignment horizontal="center"/>
    </xf>
    <xf numFmtId="0" fontId="2" fillId="0" borderId="0" xfId="0" applyFont="1" applyAlignment="1">
      <alignment horizontal="center"/>
    </xf>
    <xf numFmtId="2" fontId="2" fillId="0" borderId="0" xfId="0" applyNumberFormat="1" applyFont="1" applyAlignment="1">
      <alignment horizontal="center"/>
    </xf>
    <xf numFmtId="0" fontId="1" fillId="0" borderId="4" xfId="0" applyFont="1" applyBorder="1"/>
    <xf numFmtId="0" fontId="2" fillId="0" borderId="4" xfId="0" applyFont="1" applyBorder="1" applyAlignment="1">
      <alignment horizontal="right"/>
    </xf>
    <xf numFmtId="0" fontId="1" fillId="3" borderId="4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1" fillId="3" borderId="2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th-TH"/>
              <a:t>ทองแดง</a:t>
            </a:r>
            <a:r>
              <a:rPr lang="th-TH" baseline="0"/>
              <a:t> </a:t>
            </a:r>
            <a:r>
              <a:rPr lang="th-TH"/>
              <a:t>(</a:t>
            </a:r>
            <a:r>
              <a:rPr lang="en-US" sz="1400" b="0" i="0" u="none" strike="noStrike" baseline="0">
                <a:effectLst/>
              </a:rPr>
              <a:t>Cu</a:t>
            </a:r>
            <a:r>
              <a:rPr lang="th-TH"/>
              <a:t>)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ทองแดง_20240807!$B$3</c:f>
              <c:strCache>
                <c:ptCount val="1"/>
                <c:pt idx="0">
                  <c:v>ข้อมูลสถานีตรวจวัด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strRef>
              <c:f>ทองแดง_20240807!$A$4:$A$13</c:f>
              <c:strCache>
                <c:ptCount val="10"/>
                <c:pt idx="0">
                  <c:v>P01</c:v>
                </c:pt>
                <c:pt idx="1">
                  <c:v>P02</c:v>
                </c:pt>
                <c:pt idx="2">
                  <c:v>P03</c:v>
                </c:pt>
                <c:pt idx="3">
                  <c:v>P04</c:v>
                </c:pt>
                <c:pt idx="4">
                  <c:v>P05</c:v>
                </c:pt>
                <c:pt idx="5">
                  <c:v>P06</c:v>
                </c:pt>
                <c:pt idx="6">
                  <c:v>P07</c:v>
                </c:pt>
                <c:pt idx="7">
                  <c:v>P08</c:v>
                </c:pt>
                <c:pt idx="8">
                  <c:v>P09</c:v>
                </c:pt>
                <c:pt idx="9">
                  <c:v>P10</c:v>
                </c:pt>
              </c:strCache>
            </c:strRef>
          </c:xVal>
          <c:yVal>
            <c:numRef>
              <c:f>ทองแดง_20240807!$B$4:$B$13</c:f>
              <c:numCache>
                <c:formatCode>0.00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8.2000000000000003E-2</c:v>
                </c:pt>
                <c:pt idx="3">
                  <c:v>2E-3</c:v>
                </c:pt>
                <c:pt idx="4">
                  <c:v>2.9000000000000001E-2</c:v>
                </c:pt>
                <c:pt idx="5">
                  <c:v>2.5000000000000001E-2</c:v>
                </c:pt>
                <c:pt idx="6">
                  <c:v>1E-3</c:v>
                </c:pt>
                <c:pt idx="7">
                  <c:v>7.8E-2</c:v>
                </c:pt>
                <c:pt idx="8">
                  <c:v>2E-3</c:v>
                </c:pt>
                <c:pt idx="9">
                  <c:v>5.1999999999999998E-2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9473-4C40-BFE3-A282AC309622}"/>
            </c:ext>
          </c:extLst>
        </c:ser>
        <c:ser>
          <c:idx val="1"/>
          <c:order val="1"/>
          <c:tx>
            <c:strRef>
              <c:f>ทองแดง_20240807!$C$3</c:f>
              <c:strCache>
                <c:ptCount val="1"/>
                <c:pt idx="0">
                  <c:v>ข้อมูลภาพถ่ายดาวเทียม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strRef>
              <c:f>ทองแดง_20240807!$A$4:$A$13</c:f>
              <c:strCache>
                <c:ptCount val="10"/>
                <c:pt idx="0">
                  <c:v>P01</c:v>
                </c:pt>
                <c:pt idx="1">
                  <c:v>P02</c:v>
                </c:pt>
                <c:pt idx="2">
                  <c:v>P03</c:v>
                </c:pt>
                <c:pt idx="3">
                  <c:v>P04</c:v>
                </c:pt>
                <c:pt idx="4">
                  <c:v>P05</c:v>
                </c:pt>
                <c:pt idx="5">
                  <c:v>P06</c:v>
                </c:pt>
                <c:pt idx="6">
                  <c:v>P07</c:v>
                </c:pt>
                <c:pt idx="7">
                  <c:v>P08</c:v>
                </c:pt>
                <c:pt idx="8">
                  <c:v>P09</c:v>
                </c:pt>
                <c:pt idx="9">
                  <c:v>P10</c:v>
                </c:pt>
              </c:strCache>
            </c:strRef>
          </c:xVal>
          <c:yVal>
            <c:numRef>
              <c:f>ทองแดง_20240807!$C$4:$C$13</c:f>
              <c:numCache>
                <c:formatCode>0.00</c:formatCode>
                <c:ptCount val="10"/>
                <c:pt idx="0">
                  <c:v>0.29899999999999999</c:v>
                </c:pt>
                <c:pt idx="1">
                  <c:v>0.5</c:v>
                </c:pt>
                <c:pt idx="2">
                  <c:v>0.49099999999999999</c:v>
                </c:pt>
                <c:pt idx="3">
                  <c:v>0.42</c:v>
                </c:pt>
                <c:pt idx="4">
                  <c:v>0.56100000000000005</c:v>
                </c:pt>
                <c:pt idx="5">
                  <c:v>0.17599999999999999</c:v>
                </c:pt>
                <c:pt idx="6">
                  <c:v>0.53900000000000003</c:v>
                </c:pt>
                <c:pt idx="7">
                  <c:v>0.48699999999999999</c:v>
                </c:pt>
                <c:pt idx="8">
                  <c:v>0.46800000000000003</c:v>
                </c:pt>
                <c:pt idx="9">
                  <c:v>0.41099999999999998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9473-4C40-BFE3-A282AC30962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89020975"/>
        <c:axId val="1913963023"/>
      </c:scatterChart>
      <c:valAx>
        <c:axId val="1789020975"/>
        <c:scaling>
          <c:orientation val="minMax"/>
          <c:max val="10"/>
          <c:min val="1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th-TH"/>
                  <a:t>สถานีตรวจวัด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13963023"/>
        <c:crosses val="autoZero"/>
        <c:crossBetween val="midCat"/>
      </c:valAx>
      <c:valAx>
        <c:axId val="191396302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mg/L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89020975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th-TH"/>
              <a:t>แมงกานีส</a:t>
            </a:r>
            <a:r>
              <a:rPr lang="th-TH" baseline="0"/>
              <a:t> </a:t>
            </a:r>
            <a:r>
              <a:rPr lang="th-TH"/>
              <a:t>(</a:t>
            </a:r>
            <a:r>
              <a:rPr lang="en-US" sz="1400" b="0" i="0" u="none" strike="noStrike" baseline="0">
                <a:effectLst/>
              </a:rPr>
              <a:t>Mn</a:t>
            </a:r>
            <a:r>
              <a:rPr lang="th-TH"/>
              <a:t>)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แมงกานีส_20240807!$B$3</c:f>
              <c:strCache>
                <c:ptCount val="1"/>
                <c:pt idx="0">
                  <c:v>ข้อมูลสถานีตรวจวัด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strRef>
              <c:f>แมงกานีส_20240807!$A$4:$A$13</c:f>
              <c:strCache>
                <c:ptCount val="10"/>
                <c:pt idx="0">
                  <c:v>P01</c:v>
                </c:pt>
                <c:pt idx="1">
                  <c:v>P02</c:v>
                </c:pt>
                <c:pt idx="2">
                  <c:v>P03</c:v>
                </c:pt>
                <c:pt idx="3">
                  <c:v>P04</c:v>
                </c:pt>
                <c:pt idx="4">
                  <c:v>P05</c:v>
                </c:pt>
                <c:pt idx="5">
                  <c:v>P06</c:v>
                </c:pt>
                <c:pt idx="6">
                  <c:v>P07</c:v>
                </c:pt>
                <c:pt idx="7">
                  <c:v>P08</c:v>
                </c:pt>
                <c:pt idx="8">
                  <c:v>P09</c:v>
                </c:pt>
                <c:pt idx="9">
                  <c:v>P10</c:v>
                </c:pt>
              </c:strCache>
            </c:strRef>
          </c:xVal>
          <c:yVal>
            <c:numRef>
              <c:f>แมงกานีส_20240807!$B$4:$B$13</c:f>
              <c:numCache>
                <c:formatCode>0.00</c:formatCode>
                <c:ptCount val="10"/>
                <c:pt idx="0">
                  <c:v>0.5</c:v>
                </c:pt>
                <c:pt idx="1">
                  <c:v>0.4</c:v>
                </c:pt>
                <c:pt idx="2">
                  <c:v>0.5</c:v>
                </c:pt>
                <c:pt idx="3">
                  <c:v>1.8</c:v>
                </c:pt>
                <c:pt idx="4">
                  <c:v>0.5</c:v>
                </c:pt>
                <c:pt idx="5">
                  <c:v>0.3</c:v>
                </c:pt>
                <c:pt idx="6">
                  <c:v>1.2</c:v>
                </c:pt>
                <c:pt idx="7">
                  <c:v>0.9</c:v>
                </c:pt>
                <c:pt idx="8">
                  <c:v>1</c:v>
                </c:pt>
                <c:pt idx="9">
                  <c:v>0.8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AD6C-4AA8-8468-1F35C7A92D20}"/>
            </c:ext>
          </c:extLst>
        </c:ser>
        <c:ser>
          <c:idx val="1"/>
          <c:order val="1"/>
          <c:tx>
            <c:strRef>
              <c:f>แมงกานีส_20240807!$C$3</c:f>
              <c:strCache>
                <c:ptCount val="1"/>
                <c:pt idx="0">
                  <c:v>ข้อมูลภาพถ่ายดาวเทียม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strRef>
              <c:f>แมงกานีส_20240807!$A$4:$A$13</c:f>
              <c:strCache>
                <c:ptCount val="10"/>
                <c:pt idx="0">
                  <c:v>P01</c:v>
                </c:pt>
                <c:pt idx="1">
                  <c:v>P02</c:v>
                </c:pt>
                <c:pt idx="2">
                  <c:v>P03</c:v>
                </c:pt>
                <c:pt idx="3">
                  <c:v>P04</c:v>
                </c:pt>
                <c:pt idx="4">
                  <c:v>P05</c:v>
                </c:pt>
                <c:pt idx="5">
                  <c:v>P06</c:v>
                </c:pt>
                <c:pt idx="6">
                  <c:v>P07</c:v>
                </c:pt>
                <c:pt idx="7">
                  <c:v>P08</c:v>
                </c:pt>
                <c:pt idx="8">
                  <c:v>P09</c:v>
                </c:pt>
                <c:pt idx="9">
                  <c:v>P10</c:v>
                </c:pt>
              </c:strCache>
            </c:strRef>
          </c:xVal>
          <c:yVal>
            <c:numRef>
              <c:f>แมงกานีส_20240807!$C$4:$C$13</c:f>
              <c:numCache>
                <c:formatCode>0.00</c:formatCode>
                <c:ptCount val="10"/>
                <c:pt idx="0">
                  <c:v>0.2</c:v>
                </c:pt>
                <c:pt idx="1">
                  <c:v>0.1</c:v>
                </c:pt>
                <c:pt idx="2">
                  <c:v>0.2</c:v>
                </c:pt>
                <c:pt idx="3">
                  <c:v>0.2</c:v>
                </c:pt>
                <c:pt idx="4">
                  <c:v>0.3</c:v>
                </c:pt>
                <c:pt idx="5">
                  <c:v>0.4</c:v>
                </c:pt>
                <c:pt idx="6">
                  <c:v>0.3</c:v>
                </c:pt>
                <c:pt idx="7">
                  <c:v>0.5</c:v>
                </c:pt>
                <c:pt idx="8">
                  <c:v>0.5</c:v>
                </c:pt>
                <c:pt idx="9">
                  <c:v>0.3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AD6C-4AA8-8468-1F35C7A92D2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89020975"/>
        <c:axId val="1913963023"/>
      </c:scatterChart>
      <c:valAx>
        <c:axId val="1789020975"/>
        <c:scaling>
          <c:orientation val="minMax"/>
          <c:max val="10"/>
          <c:min val="1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th-TH"/>
                  <a:t>สถานีตรวจวัด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13963023"/>
        <c:crosses val="autoZero"/>
        <c:crossBetween val="midCat"/>
      </c:valAx>
      <c:valAx>
        <c:axId val="191396302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mg/L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89020975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11</xdr:col>
      <xdr:colOff>7620</xdr:colOff>
      <xdr:row>21</xdr:row>
      <xdr:rowOff>7620</xdr:rowOff>
    </xdr:to>
    <xdr:graphicFrame macro="">
      <xdr:nvGraphicFramePr>
        <xdr:cNvPr id="2" name="แผนภูมิ 1">
          <a:extLst>
            <a:ext uri="{FF2B5EF4-FFF2-40B4-BE49-F238E27FC236}">
              <a16:creationId xmlns:a16="http://schemas.microsoft.com/office/drawing/2014/main" id="{7B80E97B-125F-43A8-97B2-BBFDBF1ACBA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11</xdr:col>
      <xdr:colOff>7620</xdr:colOff>
      <xdr:row>21</xdr:row>
      <xdr:rowOff>7620</xdr:rowOff>
    </xdr:to>
    <xdr:graphicFrame macro="">
      <xdr:nvGraphicFramePr>
        <xdr:cNvPr id="2" name="แผนภูมิ 1">
          <a:extLst>
            <a:ext uri="{FF2B5EF4-FFF2-40B4-BE49-F238E27FC236}">
              <a16:creationId xmlns:a16="http://schemas.microsoft.com/office/drawing/2014/main" id="{2CA8EE4A-82BD-47E3-AE86-7C885396945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B416D5-B1DE-4A66-8942-B6B99E3C4A8F}">
  <dimension ref="A1:E21"/>
  <sheetViews>
    <sheetView tabSelected="1" zoomScaleNormal="100" workbookViewId="0"/>
  </sheetViews>
  <sheetFormatPr defaultRowHeight="18"/>
  <cols>
    <col min="1" max="1" width="16.5546875" style="2" bestFit="1" customWidth="1"/>
    <col min="2" max="2" width="17.21875" style="2" bestFit="1" customWidth="1"/>
    <col min="3" max="3" width="17.88671875" style="2" bestFit="1" customWidth="1"/>
    <col min="4" max="4" width="11.77734375" style="2" bestFit="1" customWidth="1"/>
    <col min="5" max="5" width="15.44140625" style="2" bestFit="1" customWidth="1"/>
    <col min="6" max="16384" width="8.88671875" style="2"/>
  </cols>
  <sheetData>
    <row r="1" spans="1:5">
      <c r="A1" s="1" t="s">
        <v>0</v>
      </c>
    </row>
    <row r="2" spans="1:5">
      <c r="A2" s="17" t="s">
        <v>1</v>
      </c>
      <c r="B2" s="18"/>
      <c r="C2" s="18"/>
      <c r="D2" s="18"/>
      <c r="E2" s="19"/>
    </row>
    <row r="3" spans="1:5">
      <c r="A3" s="3" t="s">
        <v>2</v>
      </c>
      <c r="B3" s="3" t="s">
        <v>3</v>
      </c>
      <c r="C3" s="3" t="s">
        <v>4</v>
      </c>
      <c r="D3" s="3" t="s">
        <v>5</v>
      </c>
      <c r="E3" s="4" t="s">
        <v>6</v>
      </c>
    </row>
    <row r="4" spans="1:5">
      <c r="A4" s="5" t="s">
        <v>7</v>
      </c>
      <c r="B4" s="6">
        <v>0</v>
      </c>
      <c r="C4" s="6">
        <v>0.29899999999999999</v>
      </c>
      <c r="D4" s="5" t="s">
        <v>8</v>
      </c>
      <c r="E4" s="7">
        <f>ABS(B4-C4)</f>
        <v>0.29899999999999999</v>
      </c>
    </row>
    <row r="5" spans="1:5">
      <c r="A5" s="5" t="s">
        <v>9</v>
      </c>
      <c r="B5" s="6">
        <v>0</v>
      </c>
      <c r="C5" s="6">
        <v>0.5</v>
      </c>
      <c r="D5" s="5" t="s">
        <v>8</v>
      </c>
      <c r="E5" s="7">
        <f t="shared" ref="E5:E13" si="0">ABS(B5-C5)</f>
        <v>0.5</v>
      </c>
    </row>
    <row r="6" spans="1:5">
      <c r="A6" s="5" t="s">
        <v>10</v>
      </c>
      <c r="B6" s="6">
        <v>8.2000000000000003E-2</v>
      </c>
      <c r="C6" s="6">
        <v>0.49099999999999999</v>
      </c>
      <c r="D6" s="5" t="s">
        <v>8</v>
      </c>
      <c r="E6" s="7">
        <f t="shared" si="0"/>
        <v>0.40899999999999997</v>
      </c>
    </row>
    <row r="7" spans="1:5">
      <c r="A7" s="5" t="s">
        <v>11</v>
      </c>
      <c r="B7" s="6">
        <v>2E-3</v>
      </c>
      <c r="C7" s="6">
        <v>0.42</v>
      </c>
      <c r="D7" s="5" t="s">
        <v>8</v>
      </c>
      <c r="E7" s="7">
        <f t="shared" si="0"/>
        <v>0.41799999999999998</v>
      </c>
    </row>
    <row r="8" spans="1:5">
      <c r="A8" s="5" t="s">
        <v>12</v>
      </c>
      <c r="B8" s="6">
        <v>2.9000000000000001E-2</v>
      </c>
      <c r="C8" s="6">
        <v>0.56100000000000005</v>
      </c>
      <c r="D8" s="5" t="s">
        <v>8</v>
      </c>
      <c r="E8" s="7">
        <f t="shared" si="0"/>
        <v>0.53200000000000003</v>
      </c>
    </row>
    <row r="9" spans="1:5">
      <c r="A9" s="5" t="s">
        <v>13</v>
      </c>
      <c r="B9" s="6">
        <v>2.5000000000000001E-2</v>
      </c>
      <c r="C9" s="6">
        <v>0.17599999999999999</v>
      </c>
      <c r="D9" s="5" t="s">
        <v>8</v>
      </c>
      <c r="E9" s="7">
        <f t="shared" si="0"/>
        <v>0.151</v>
      </c>
    </row>
    <row r="10" spans="1:5">
      <c r="A10" s="5" t="s">
        <v>14</v>
      </c>
      <c r="B10" s="6">
        <v>1E-3</v>
      </c>
      <c r="C10" s="6">
        <v>0.53900000000000003</v>
      </c>
      <c r="D10" s="5" t="s">
        <v>8</v>
      </c>
      <c r="E10" s="7">
        <f t="shared" si="0"/>
        <v>0.53800000000000003</v>
      </c>
    </row>
    <row r="11" spans="1:5">
      <c r="A11" s="5" t="s">
        <v>15</v>
      </c>
      <c r="B11" s="6">
        <v>7.8E-2</v>
      </c>
      <c r="C11" s="6">
        <v>0.48699999999999999</v>
      </c>
      <c r="D11" s="5" t="s">
        <v>8</v>
      </c>
      <c r="E11" s="7">
        <f t="shared" si="0"/>
        <v>0.40899999999999997</v>
      </c>
    </row>
    <row r="12" spans="1:5">
      <c r="A12" s="5" t="s">
        <v>16</v>
      </c>
      <c r="B12" s="6">
        <v>2E-3</v>
      </c>
      <c r="C12" s="6">
        <v>0.46800000000000003</v>
      </c>
      <c r="D12" s="5" t="s">
        <v>8</v>
      </c>
      <c r="E12" s="7">
        <f t="shared" si="0"/>
        <v>0.46600000000000003</v>
      </c>
    </row>
    <row r="13" spans="1:5">
      <c r="A13" s="8" t="s">
        <v>17</v>
      </c>
      <c r="B13" s="9">
        <v>5.1999999999999998E-2</v>
      </c>
      <c r="C13" s="9">
        <v>0.41099999999999998</v>
      </c>
      <c r="D13" s="8" t="s">
        <v>8</v>
      </c>
      <c r="E13" s="10">
        <f t="shared" si="0"/>
        <v>0.35899999999999999</v>
      </c>
    </row>
    <row r="14" spans="1:5">
      <c r="A14" s="11"/>
      <c r="B14" s="12"/>
      <c r="C14" s="12"/>
      <c r="D14" s="11"/>
      <c r="E14" s="12"/>
    </row>
    <row r="15" spans="1:5">
      <c r="A15" s="20" t="s">
        <v>18</v>
      </c>
      <c r="B15" s="20"/>
    </row>
    <row r="16" spans="1:5">
      <c r="A16" s="13" t="s">
        <v>19</v>
      </c>
      <c r="B16" s="14">
        <f>SUMSQ(E4:E13)</f>
        <v>1.7899930000000002</v>
      </c>
    </row>
    <row r="17" spans="1:2">
      <c r="A17" s="13" t="s">
        <v>20</v>
      </c>
      <c r="B17" s="14">
        <f>COUNT(B4:B13)</f>
        <v>10</v>
      </c>
    </row>
    <row r="18" spans="1:2">
      <c r="A18" s="13" t="s">
        <v>21</v>
      </c>
      <c r="B18" s="14">
        <f>SQRT(B16/B17)</f>
        <v>0.42308308876626116</v>
      </c>
    </row>
    <row r="19" spans="1:2">
      <c r="A19" s="13" t="s">
        <v>22</v>
      </c>
      <c r="B19" s="14">
        <f>RSQ(B4:B13,C4:C13)</f>
        <v>1.8165789728755637E-2</v>
      </c>
    </row>
    <row r="20" spans="1:2">
      <c r="A20" s="13" t="s">
        <v>23</v>
      </c>
      <c r="B20" s="14" t="s">
        <v>24</v>
      </c>
    </row>
    <row r="21" spans="1:2">
      <c r="A21" s="13" t="s">
        <v>25</v>
      </c>
      <c r="B21" s="14">
        <f>CORREL(B4:B13,C4:C13)</f>
        <v>0.13478052429322138</v>
      </c>
    </row>
  </sheetData>
  <mergeCells count="2">
    <mergeCell ref="A2:E2"/>
    <mergeCell ref="A15:B1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40EA65-84BC-49BA-809B-F2051762D64E}">
  <dimension ref="A1"/>
  <sheetViews>
    <sheetView workbookViewId="0"/>
  </sheetViews>
  <sheetFormatPr defaultRowHeight="14.4"/>
  <sheetData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47E81D-ACA9-4694-969E-54D0BEB2675C}">
  <dimension ref="A1:E21"/>
  <sheetViews>
    <sheetView workbookViewId="0"/>
  </sheetViews>
  <sheetFormatPr defaultRowHeight="18"/>
  <cols>
    <col min="1" max="1" width="16.5546875" style="2" bestFit="1" customWidth="1"/>
    <col min="2" max="2" width="15.109375" style="2" bestFit="1" customWidth="1"/>
    <col min="3" max="3" width="17.88671875" style="2" bestFit="1" customWidth="1"/>
    <col min="4" max="4" width="11.77734375" style="2" bestFit="1" customWidth="1"/>
    <col min="5" max="5" width="15.44140625" style="2" bestFit="1" customWidth="1"/>
    <col min="6" max="16384" width="8.88671875" style="2"/>
  </cols>
  <sheetData>
    <row r="1" spans="1:5">
      <c r="A1" s="1" t="s">
        <v>0</v>
      </c>
    </row>
    <row r="2" spans="1:5">
      <c r="A2" s="21" t="s">
        <v>26</v>
      </c>
      <c r="B2" s="22"/>
      <c r="C2" s="22"/>
      <c r="D2" s="22"/>
      <c r="E2" s="23"/>
    </row>
    <row r="3" spans="1:5">
      <c r="A3" s="15" t="s">
        <v>2</v>
      </c>
      <c r="B3" s="15" t="s">
        <v>3</v>
      </c>
      <c r="C3" s="15" t="s">
        <v>4</v>
      </c>
      <c r="D3" s="15" t="s">
        <v>5</v>
      </c>
      <c r="E3" s="16" t="s">
        <v>6</v>
      </c>
    </row>
    <row r="4" spans="1:5">
      <c r="A4" s="5" t="s">
        <v>7</v>
      </c>
      <c r="B4" s="6">
        <v>0.5</v>
      </c>
      <c r="C4" s="6">
        <v>0.2</v>
      </c>
      <c r="D4" s="5" t="s">
        <v>27</v>
      </c>
      <c r="E4" s="7">
        <f>ABS(B4-C4)</f>
        <v>0.3</v>
      </c>
    </row>
    <row r="5" spans="1:5">
      <c r="A5" s="5" t="s">
        <v>9</v>
      </c>
      <c r="B5" s="6">
        <v>0.4</v>
      </c>
      <c r="C5" s="6">
        <v>0.1</v>
      </c>
      <c r="D5" s="5" t="s">
        <v>27</v>
      </c>
      <c r="E5" s="7">
        <f t="shared" ref="E5:E13" si="0">ABS(B5-C5)</f>
        <v>0.30000000000000004</v>
      </c>
    </row>
    <row r="6" spans="1:5">
      <c r="A6" s="5" t="s">
        <v>10</v>
      </c>
      <c r="B6" s="6">
        <v>0.5</v>
      </c>
      <c r="C6" s="6">
        <v>0.2</v>
      </c>
      <c r="D6" s="5" t="s">
        <v>27</v>
      </c>
      <c r="E6" s="7">
        <f t="shared" si="0"/>
        <v>0.3</v>
      </c>
    </row>
    <row r="7" spans="1:5">
      <c r="A7" s="5" t="s">
        <v>11</v>
      </c>
      <c r="B7" s="6">
        <v>1.8</v>
      </c>
      <c r="C7" s="6">
        <v>0.2</v>
      </c>
      <c r="D7" s="5" t="s">
        <v>27</v>
      </c>
      <c r="E7" s="7">
        <f t="shared" si="0"/>
        <v>1.6</v>
      </c>
    </row>
    <row r="8" spans="1:5">
      <c r="A8" s="5" t="s">
        <v>12</v>
      </c>
      <c r="B8" s="6">
        <v>0.5</v>
      </c>
      <c r="C8" s="6">
        <v>0.3</v>
      </c>
      <c r="D8" s="5" t="s">
        <v>27</v>
      </c>
      <c r="E8" s="7">
        <f t="shared" si="0"/>
        <v>0.2</v>
      </c>
    </row>
    <row r="9" spans="1:5">
      <c r="A9" s="5" t="s">
        <v>13</v>
      </c>
      <c r="B9" s="6">
        <v>0.3</v>
      </c>
      <c r="C9" s="6">
        <v>0.4</v>
      </c>
      <c r="D9" s="5" t="s">
        <v>27</v>
      </c>
      <c r="E9" s="7">
        <f t="shared" si="0"/>
        <v>0.10000000000000003</v>
      </c>
    </row>
    <row r="10" spans="1:5">
      <c r="A10" s="5" t="s">
        <v>14</v>
      </c>
      <c r="B10" s="6">
        <v>1.2</v>
      </c>
      <c r="C10" s="6">
        <v>0.3</v>
      </c>
      <c r="D10" s="5" t="s">
        <v>27</v>
      </c>
      <c r="E10" s="7">
        <f t="shared" si="0"/>
        <v>0.89999999999999991</v>
      </c>
    </row>
    <row r="11" spans="1:5">
      <c r="A11" s="5" t="s">
        <v>15</v>
      </c>
      <c r="B11" s="6">
        <v>0.9</v>
      </c>
      <c r="C11" s="6">
        <v>0.5</v>
      </c>
      <c r="D11" s="5" t="s">
        <v>27</v>
      </c>
      <c r="E11" s="7">
        <f t="shared" si="0"/>
        <v>0.4</v>
      </c>
    </row>
    <row r="12" spans="1:5">
      <c r="A12" s="5" t="s">
        <v>16</v>
      </c>
      <c r="B12" s="6">
        <v>1</v>
      </c>
      <c r="C12" s="6">
        <v>0.5</v>
      </c>
      <c r="D12" s="5" t="s">
        <v>27</v>
      </c>
      <c r="E12" s="7">
        <f t="shared" si="0"/>
        <v>0.5</v>
      </c>
    </row>
    <row r="13" spans="1:5">
      <c r="A13" s="8" t="s">
        <v>17</v>
      </c>
      <c r="B13" s="9">
        <v>0.8</v>
      </c>
      <c r="C13" s="9">
        <v>0.3</v>
      </c>
      <c r="D13" s="8" t="s">
        <v>27</v>
      </c>
      <c r="E13" s="10">
        <f t="shared" si="0"/>
        <v>0.5</v>
      </c>
    </row>
    <row r="14" spans="1:5">
      <c r="A14" s="11"/>
      <c r="B14" s="12"/>
      <c r="C14" s="12"/>
      <c r="D14" s="11"/>
      <c r="E14" s="12"/>
    </row>
    <row r="15" spans="1:5">
      <c r="A15" s="20" t="s">
        <v>18</v>
      </c>
      <c r="B15" s="20"/>
    </row>
    <row r="16" spans="1:5">
      <c r="A16" s="13" t="s">
        <v>19</v>
      </c>
      <c r="B16" s="14">
        <f>SUMSQ(E4:E13)</f>
        <v>4.3500000000000005</v>
      </c>
    </row>
    <row r="17" spans="1:2">
      <c r="A17" s="13" t="s">
        <v>20</v>
      </c>
      <c r="B17" s="14">
        <f>COUNT(B4:B13)</f>
        <v>10</v>
      </c>
    </row>
    <row r="18" spans="1:2">
      <c r="A18" s="13" t="s">
        <v>21</v>
      </c>
      <c r="B18" s="14">
        <f>SQRT(B16/B17)</f>
        <v>0.65954529791364602</v>
      </c>
    </row>
    <row r="19" spans="1:2">
      <c r="A19" s="13" t="s">
        <v>22</v>
      </c>
      <c r="B19" s="14">
        <f>RSQ(B4:B13,C4:C13)</f>
        <v>8.2715722604552663E-3</v>
      </c>
    </row>
    <row r="20" spans="1:2">
      <c r="A20" s="13" t="s">
        <v>23</v>
      </c>
      <c r="B20" s="14" t="s">
        <v>28</v>
      </c>
    </row>
    <row r="21" spans="1:2">
      <c r="A21" s="13" t="s">
        <v>25</v>
      </c>
      <c r="B21" s="14">
        <f>CORREL(B4:B13,C4:C13)</f>
        <v>9.0948184481358774E-2</v>
      </c>
    </row>
  </sheetData>
  <mergeCells count="2">
    <mergeCell ref="A2:E2"/>
    <mergeCell ref="A15:B15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21715E-2BBC-4467-80BF-B74B8F494C81}">
  <dimension ref="A1"/>
  <sheetViews>
    <sheetView workbookViewId="0"/>
  </sheetViews>
  <sheetFormatPr defaultRowHeight="14.4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ทองแดง_20240807</vt:lpstr>
      <vt:lpstr>กราฟทองแดง_20240807</vt:lpstr>
      <vt:lpstr>แมงกานีส_20240807</vt:lpstr>
      <vt:lpstr>กราฟแมงกานีส_20240807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ASUS</cp:lastModifiedBy>
  <dcterms:created xsi:type="dcterms:W3CDTF">2024-09-13T06:49:38Z</dcterms:created>
  <dcterms:modified xsi:type="dcterms:W3CDTF">2024-09-13T06:53:05Z</dcterms:modified>
</cp:coreProperties>
</file>