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R:\_Data 35 Dam\_BackUp\_Maps\_งานวิจัยคุณภาพน้ำอ่างเก็บน้ำบางพระ\24072567_บางพระUpdate\Output\ตารางข้อมูลสำรวจและดัชนี\"/>
    </mc:Choice>
  </mc:AlternateContent>
  <xr:revisionPtr revIDLastSave="0" documentId="13_ncr:1_{B4D88287-15D2-465C-B985-90C6D31CE0C0}" xr6:coauthVersionLast="47" xr6:coauthVersionMax="47" xr10:uidLastSave="{00000000-0000-0000-0000-000000000000}"/>
  <bookViews>
    <workbookView xWindow="-108" yWindow="-108" windowWidth="23256" windowHeight="12456" xr2:uid="{135ADE3B-AF85-4603-9879-E4E80265EEAC}"/>
  </bookViews>
  <sheets>
    <sheet name="อุณหภูมิ_20240807" sheetId="2" r:id="rId1"/>
    <sheet name="กราฟอุณหภูมิ_20240807" sheetId="8" r:id="rId2"/>
    <sheet name="กรด-ด่าง_20240807" sheetId="3" r:id="rId3"/>
    <sheet name="กราฟกรด-ด่าง_20240807" sheetId="9" r:id="rId4"/>
    <sheet name="การนำไฟฟ้า_20240807" sheetId="4" r:id="rId5"/>
    <sheet name="กราฟการนำไฟฟ้า_20240807" sheetId="10" r:id="rId6"/>
    <sheet name="ความเค็ม_20240807" sheetId="6" r:id="rId7"/>
    <sheet name="กราฟความเค็ม_20240807" sheetId="11" r:id="rId8"/>
    <sheet name="ความขุ่น_20240807" sheetId="7" r:id="rId9"/>
    <sheet name="กราฟความขุ่น_20240807" sheetId="12" r:id="rId10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3" l="1"/>
  <c r="E5" i="3"/>
  <c r="E6" i="3"/>
  <c r="E7" i="3"/>
  <c r="E8" i="3"/>
  <c r="E9" i="3"/>
  <c r="E10" i="3"/>
  <c r="E11" i="3"/>
  <c r="E12" i="3"/>
  <c r="E13" i="7"/>
  <c r="E12" i="7"/>
  <c r="E11" i="7"/>
  <c r="E10" i="7"/>
  <c r="B21" i="7"/>
  <c r="E9" i="7"/>
  <c r="E8" i="7"/>
  <c r="B19" i="7"/>
  <c r="E7" i="7"/>
  <c r="E4" i="7"/>
  <c r="E5" i="7"/>
  <c r="E6" i="7"/>
  <c r="B16" i="7"/>
  <c r="B17" i="7"/>
  <c r="B18" i="7"/>
  <c r="E13" i="6"/>
  <c r="E12" i="6"/>
  <c r="E11" i="6"/>
  <c r="E10" i="6"/>
  <c r="B21" i="6"/>
  <c r="E9" i="6"/>
  <c r="E8" i="6"/>
  <c r="B19" i="6"/>
  <c r="E7" i="6"/>
  <c r="E4" i="6"/>
  <c r="E5" i="6"/>
  <c r="E6" i="6"/>
  <c r="B16" i="6"/>
  <c r="B17" i="6"/>
  <c r="B18" i="6"/>
  <c r="E13" i="4"/>
  <c r="E12" i="4"/>
  <c r="E11" i="4"/>
  <c r="B21" i="4"/>
  <c r="E10" i="4"/>
  <c r="E9" i="4"/>
  <c r="B19" i="4"/>
  <c r="E8" i="4"/>
  <c r="E4" i="4"/>
  <c r="E5" i="4"/>
  <c r="E6" i="4"/>
  <c r="E7" i="4"/>
  <c r="B16" i="4"/>
  <c r="B17" i="4"/>
  <c r="B18" i="4"/>
  <c r="E13" i="3"/>
  <c r="B21" i="3"/>
  <c r="B19" i="3"/>
  <c r="B16" i="3"/>
  <c r="B17" i="3"/>
  <c r="B18" i="3"/>
  <c r="E13" i="2"/>
  <c r="E12" i="2"/>
  <c r="E11" i="2"/>
  <c r="E10" i="2"/>
  <c r="B21" i="2"/>
  <c r="E9" i="2"/>
  <c r="E8" i="2"/>
  <c r="B19" i="2"/>
  <c r="E7" i="2"/>
  <c r="E4" i="2"/>
  <c r="E5" i="2"/>
  <c r="E6" i="2"/>
  <c r="B16" i="2"/>
  <c r="B17" i="2"/>
  <c r="B18" i="2"/>
</calcChain>
</file>

<file path=xl/sharedStrings.xml><?xml version="1.0" encoding="utf-8"?>
<sst xmlns="http://schemas.openxmlformats.org/spreadsheetml/2006/main" count="175" uniqueCount="38">
  <si>
    <t>เกณฑ์มาตรฐาน</t>
  </si>
  <si>
    <t>&lt; 40</t>
  </si>
  <si>
    <t>6.5 - 8.5</t>
  </si>
  <si>
    <t>&lt; 2000</t>
  </si>
  <si>
    <t>&lt; 1.0</t>
  </si>
  <si>
    <t>&lt; 1300</t>
  </si>
  <si>
    <t>ตัวอย่างข้อมูลอุณหภูมิ อ่างเก็บน้ำบางพระ</t>
  </si>
  <si>
    <t>สถานีตรวจวัด</t>
  </si>
  <si>
    <t>ข้อมูลสถานีตรวจวัด</t>
  </si>
  <si>
    <t>ข้อมูลภาพถ่ายดาวเทียม</t>
  </si>
  <si>
    <t>ค่าความคลาดเคลื่อน</t>
  </si>
  <si>
    <t>P01</t>
  </si>
  <si>
    <t>Error^2</t>
  </si>
  <si>
    <t>P02</t>
  </si>
  <si>
    <t>Count</t>
  </si>
  <si>
    <t>P03</t>
  </si>
  <si>
    <t>RMSE</t>
  </si>
  <si>
    <t>P04</t>
  </si>
  <si>
    <t>Regression</t>
  </si>
  <si>
    <t>P05</t>
  </si>
  <si>
    <t>Linear Regression</t>
  </si>
  <si>
    <t>y = 0.5286x + 25.24</t>
  </si>
  <si>
    <t>P06</t>
  </si>
  <si>
    <t>Correlation</t>
  </si>
  <si>
    <t>P07</t>
  </si>
  <si>
    <t>P08</t>
  </si>
  <si>
    <t>P09</t>
  </si>
  <si>
    <t>P10</t>
  </si>
  <si>
    <t>ตัวอย่างข้อมูลกรด-ด่าง (pH) อ่างเก็บน้ำบางพระ</t>
  </si>
  <si>
    <t>y = 0.7604x + 1.7128</t>
  </si>
  <si>
    <t>ข้อมูลการนำไฟฟ้า (EC) อ่างเก็บน้ำบางพระ</t>
  </si>
  <si>
    <t>y = 2.0369x - 499.96</t>
  </si>
  <si>
    <t>ข้อมูลความเค็ม (NDSI) อ่างเก็บน้ำบางพระ</t>
  </si>
  <si>
    <t>y = -0.3824x + 0.2808</t>
  </si>
  <si>
    <t>ข้อมูลความขุ่น (TDS) อ่างเก็บน้ำบางพระ</t>
  </si>
  <si>
    <t>y = 1.1552x - 34.931</t>
  </si>
  <si>
    <t>ความสัมพันธ์เชิงสถิติ</t>
  </si>
  <si>
    <t>วันที่ 7 สิงหาคม 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</si>
</sst>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charset val="222"/>
      <scheme val="minor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sz val="14"/>
      <color theme="1"/>
      <name val="Calibri"/>
      <family val="2"/>
      <charset val="222"/>
      <scheme val="minor"/>
    </font>
    <font>
      <b/>
      <sz val="14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CC99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1" fillId="0" borderId="8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3" xfId="0" applyFont="1" applyBorder="1"/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2" fontId="1" fillId="0" borderId="13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15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3" xfId="0" applyFont="1" applyBorder="1"/>
    <xf numFmtId="0" fontId="1" fillId="0" borderId="3" xfId="0" applyFont="1" applyBorder="1" applyAlignment="1">
      <alignment horizontal="right"/>
    </xf>
    <xf numFmtId="0" fontId="2" fillId="5" borderId="3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0" borderId="3" xfId="0" applyFont="1" applyBorder="1"/>
    <xf numFmtId="0" fontId="2" fillId="2" borderId="7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center"/>
    </xf>
    <xf numFmtId="0" fontId="4" fillId="6" borderId="13" xfId="0" applyFont="1" applyFill="1" applyBorder="1" applyAlignment="1">
      <alignment horizontal="center"/>
    </xf>
    <xf numFmtId="0" fontId="4" fillId="6" borderId="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th-TH"/>
              <a:t>อุณหภูมิ (</a:t>
            </a:r>
            <a:r>
              <a:rPr lang="en-US"/>
              <a:t>LST)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อุณหภูมิ_20240807!$B$3</c:f>
              <c:strCache>
                <c:ptCount val="1"/>
                <c:pt idx="0">
                  <c:v>ข้อมูลสถานีตรวจวัด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อุณหภูมิ_20240807!$A$4:$A$13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อุณหภูมิ_20240807!$B$4:$B$13</c:f>
              <c:numCache>
                <c:formatCode>0.00</c:formatCode>
                <c:ptCount val="10"/>
                <c:pt idx="0">
                  <c:v>26</c:v>
                </c:pt>
                <c:pt idx="1">
                  <c:v>26.4</c:v>
                </c:pt>
                <c:pt idx="2">
                  <c:v>26.2</c:v>
                </c:pt>
                <c:pt idx="3">
                  <c:v>26.7</c:v>
                </c:pt>
                <c:pt idx="4">
                  <c:v>26.6</c:v>
                </c:pt>
                <c:pt idx="5">
                  <c:v>26.5</c:v>
                </c:pt>
                <c:pt idx="6">
                  <c:v>26.5</c:v>
                </c:pt>
                <c:pt idx="7">
                  <c:v>26.6</c:v>
                </c:pt>
                <c:pt idx="8">
                  <c:v>26.4</c:v>
                </c:pt>
                <c:pt idx="9">
                  <c:v>26.4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F2A-413F-A86F-A94ACB00A62D}"/>
            </c:ext>
          </c:extLst>
        </c:ser>
        <c:ser>
          <c:idx val="1"/>
          <c:order val="1"/>
          <c:tx>
            <c:strRef>
              <c:f>อุณหภูมิ_20240807!$C$3</c:f>
              <c:strCache>
                <c:ptCount val="1"/>
                <c:pt idx="0">
                  <c:v>ข้อมูลภาพถ่ายดาวเทียม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อุณหภูมิ_20240807!$A$4:$A$13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อุณหภูมิ_20240807!$C$4:$C$13</c:f>
              <c:numCache>
                <c:formatCode>0.00</c:formatCode>
                <c:ptCount val="10"/>
                <c:pt idx="0">
                  <c:v>30.57</c:v>
                </c:pt>
                <c:pt idx="1">
                  <c:v>32.44</c:v>
                </c:pt>
                <c:pt idx="2">
                  <c:v>30.98</c:v>
                </c:pt>
                <c:pt idx="3">
                  <c:v>31.55</c:v>
                </c:pt>
                <c:pt idx="4">
                  <c:v>30.14</c:v>
                </c:pt>
                <c:pt idx="5">
                  <c:v>27.66</c:v>
                </c:pt>
                <c:pt idx="6">
                  <c:v>36.81</c:v>
                </c:pt>
                <c:pt idx="7">
                  <c:v>28.72</c:v>
                </c:pt>
                <c:pt idx="8">
                  <c:v>36.19</c:v>
                </c:pt>
                <c:pt idx="9">
                  <c:v>37.6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F2A-413F-A86F-A94ACB00A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9020975"/>
        <c:axId val="1913963023"/>
      </c:scatterChart>
      <c:valAx>
        <c:axId val="1789020975"/>
        <c:scaling>
          <c:orientation val="minMax"/>
          <c:max val="10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h-TH"/>
                  <a:t>สถานีตรวจวัด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3963023"/>
        <c:crosses val="autoZero"/>
        <c:crossBetween val="midCat"/>
      </c:valAx>
      <c:valAx>
        <c:axId val="1913963023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h-TH"/>
                  <a:t>องศาเซลเซียส (°</a:t>
                </a:r>
                <a:r>
                  <a:rPr lang="en-US"/>
                  <a:t>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9020975"/>
        <c:crosses val="autoZero"/>
        <c:crossBetween val="midCat"/>
        <c:majorUnit val="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th-TH"/>
              <a:t>กรด-ด่าง (</a:t>
            </a:r>
            <a:r>
              <a:rPr lang="en-US"/>
              <a:t>pH</a:t>
            </a:r>
            <a:r>
              <a:rPr lang="th-TH"/>
              <a:t>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'กรด-ด่าง_20240807'!$B$3</c:f>
              <c:strCache>
                <c:ptCount val="1"/>
                <c:pt idx="0">
                  <c:v>ข้อมูลสถานีตรวจวัด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'กรด-ด่าง_20240807'!$A$4:$A$13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'กรด-ด่าง_20240807'!$B$4:$B$13</c:f>
              <c:numCache>
                <c:formatCode>0.00</c:formatCode>
                <c:ptCount val="10"/>
                <c:pt idx="0">
                  <c:v>7.3</c:v>
                </c:pt>
                <c:pt idx="1">
                  <c:v>6.73</c:v>
                </c:pt>
                <c:pt idx="2">
                  <c:v>6.96</c:v>
                </c:pt>
                <c:pt idx="3">
                  <c:v>6.97</c:v>
                </c:pt>
                <c:pt idx="4">
                  <c:v>6.7</c:v>
                </c:pt>
                <c:pt idx="5">
                  <c:v>6.89</c:v>
                </c:pt>
                <c:pt idx="6">
                  <c:v>6.88</c:v>
                </c:pt>
                <c:pt idx="7">
                  <c:v>6.76</c:v>
                </c:pt>
                <c:pt idx="8">
                  <c:v>6.86</c:v>
                </c:pt>
                <c:pt idx="9">
                  <c:v>6.84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8B-4AD6-84E3-C1A1DA175B17}"/>
            </c:ext>
          </c:extLst>
        </c:ser>
        <c:ser>
          <c:idx val="1"/>
          <c:order val="1"/>
          <c:tx>
            <c:strRef>
              <c:f>'กรด-ด่าง_20240807'!$C$3</c:f>
              <c:strCache>
                <c:ptCount val="1"/>
                <c:pt idx="0">
                  <c:v>ข้อมูลภาพถ่ายดาวเทียม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'กรด-ด่าง_20240807'!$A$4:$A$13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'กรด-ด่าง_20240807'!$C$4:$C$13</c:f>
              <c:numCache>
                <c:formatCode>0.00</c:formatCode>
                <c:ptCount val="10"/>
                <c:pt idx="0">
                  <c:v>6.49</c:v>
                </c:pt>
                <c:pt idx="1">
                  <c:v>6.71</c:v>
                </c:pt>
                <c:pt idx="2">
                  <c:v>6.52</c:v>
                </c:pt>
                <c:pt idx="3">
                  <c:v>6.64</c:v>
                </c:pt>
                <c:pt idx="4">
                  <c:v>6.74</c:v>
                </c:pt>
                <c:pt idx="5">
                  <c:v>6.59</c:v>
                </c:pt>
                <c:pt idx="6">
                  <c:v>6.73</c:v>
                </c:pt>
                <c:pt idx="7">
                  <c:v>6.74</c:v>
                </c:pt>
                <c:pt idx="8">
                  <c:v>6.69</c:v>
                </c:pt>
                <c:pt idx="9">
                  <c:v>6.67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C8B-4AD6-84E3-C1A1DA175B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9020975"/>
        <c:axId val="1913963023"/>
      </c:scatterChart>
      <c:valAx>
        <c:axId val="1789020975"/>
        <c:scaling>
          <c:orientation val="minMax"/>
          <c:max val="10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h-TH"/>
                  <a:t>สถานีตรวจวัด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3963023"/>
        <c:crosses val="autoZero"/>
        <c:crossBetween val="midCat"/>
      </c:valAx>
      <c:valAx>
        <c:axId val="1913963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h-TH"/>
                  <a:t>ค่า</a:t>
                </a:r>
                <a:r>
                  <a:rPr lang="th-TH" baseline="0"/>
                  <a:t> </a:t>
                </a:r>
                <a:r>
                  <a:rPr lang="en-US" baseline="0"/>
                  <a:t>pH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90209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th-TH"/>
              <a:t>การนำไฟฟ้า</a:t>
            </a:r>
            <a:r>
              <a:rPr lang="th-TH" baseline="0"/>
              <a:t> </a:t>
            </a:r>
            <a:r>
              <a:rPr lang="th-TH"/>
              <a:t>(</a:t>
            </a:r>
            <a:r>
              <a:rPr lang="en-US"/>
              <a:t>Ec</a:t>
            </a:r>
            <a:r>
              <a:rPr lang="th-TH"/>
              <a:t>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การนำไฟฟ้า_20240807!$B$3</c:f>
              <c:strCache>
                <c:ptCount val="1"/>
                <c:pt idx="0">
                  <c:v>ข้อมูลสถานีตรวจวัด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การนำไฟฟ้า_20240807!$A$4:$A$13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การนำไฟฟ้า_20240807!$B$4:$B$13</c:f>
              <c:numCache>
                <c:formatCode>0.00</c:formatCode>
                <c:ptCount val="10"/>
                <c:pt idx="0">
                  <c:v>447</c:v>
                </c:pt>
                <c:pt idx="1">
                  <c:v>447</c:v>
                </c:pt>
                <c:pt idx="2">
                  <c:v>440</c:v>
                </c:pt>
                <c:pt idx="3">
                  <c:v>432</c:v>
                </c:pt>
                <c:pt idx="4">
                  <c:v>456</c:v>
                </c:pt>
                <c:pt idx="5">
                  <c:v>445</c:v>
                </c:pt>
                <c:pt idx="6">
                  <c:v>450</c:v>
                </c:pt>
                <c:pt idx="7">
                  <c:v>406</c:v>
                </c:pt>
                <c:pt idx="8">
                  <c:v>443</c:v>
                </c:pt>
                <c:pt idx="9">
                  <c:v>433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719-4593-B69D-282E810F8049}"/>
            </c:ext>
          </c:extLst>
        </c:ser>
        <c:ser>
          <c:idx val="1"/>
          <c:order val="1"/>
          <c:tx>
            <c:strRef>
              <c:f>การนำไฟฟ้า_20240807!$C$3</c:f>
              <c:strCache>
                <c:ptCount val="1"/>
                <c:pt idx="0">
                  <c:v>ข้อมูลภาพถ่ายดาวเทียม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การนำไฟฟ้า_20240807!$A$4:$A$13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การนำไฟฟ้า_20240807!$C$4:$C$13</c:f>
              <c:numCache>
                <c:formatCode>0.00</c:formatCode>
                <c:ptCount val="10"/>
                <c:pt idx="0">
                  <c:v>543</c:v>
                </c:pt>
                <c:pt idx="1">
                  <c:v>548</c:v>
                </c:pt>
                <c:pt idx="2">
                  <c:v>412</c:v>
                </c:pt>
                <c:pt idx="3">
                  <c:v>474</c:v>
                </c:pt>
                <c:pt idx="4">
                  <c:v>438</c:v>
                </c:pt>
                <c:pt idx="5">
                  <c:v>416</c:v>
                </c:pt>
                <c:pt idx="6">
                  <c:v>510</c:v>
                </c:pt>
                <c:pt idx="7">
                  <c:v>525</c:v>
                </c:pt>
                <c:pt idx="8">
                  <c:v>548</c:v>
                </c:pt>
                <c:pt idx="9">
                  <c:v>513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719-4593-B69D-282E810F8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9020975"/>
        <c:axId val="1913963023"/>
      </c:scatterChart>
      <c:valAx>
        <c:axId val="1789020975"/>
        <c:scaling>
          <c:orientation val="minMax"/>
          <c:max val="10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h-TH"/>
                  <a:t>สถานีตรวจวัด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3963023"/>
        <c:crosses val="autoZero"/>
        <c:crossBetween val="midCat"/>
      </c:valAx>
      <c:valAx>
        <c:axId val="1913963023"/>
        <c:scaling>
          <c:orientation val="minMax"/>
          <c:max val="600"/>
          <c:min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us/cm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90209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th-TH"/>
              <a:t>ความเค็ม (</a:t>
            </a:r>
            <a:r>
              <a:rPr lang="en-US" sz="1400" b="0" i="0" u="none" strike="noStrike" baseline="0">
                <a:effectLst/>
              </a:rPr>
              <a:t>Salinity</a:t>
            </a:r>
            <a:r>
              <a:rPr lang="th-TH"/>
              <a:t>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ความเค็ม_20240807!$B$3</c:f>
              <c:strCache>
                <c:ptCount val="1"/>
                <c:pt idx="0">
                  <c:v>ข้อมูลสถานีตรวจวัด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ความเค็ม_20240807!$A$4:$A$13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ความเค็ม_20240807!$B$4:$B$13</c:f>
              <c:numCache>
                <c:formatCode>0.00</c:formatCode>
                <c:ptCount val="10"/>
                <c:pt idx="0">
                  <c:v>0.221</c:v>
                </c:pt>
                <c:pt idx="1">
                  <c:v>0.214</c:v>
                </c:pt>
                <c:pt idx="2">
                  <c:v>0.217</c:v>
                </c:pt>
                <c:pt idx="3">
                  <c:v>0.21099999999999999</c:v>
                </c:pt>
                <c:pt idx="4">
                  <c:v>0.223</c:v>
                </c:pt>
                <c:pt idx="5">
                  <c:v>0.214</c:v>
                </c:pt>
                <c:pt idx="6">
                  <c:v>0.222</c:v>
                </c:pt>
                <c:pt idx="7">
                  <c:v>0.2</c:v>
                </c:pt>
                <c:pt idx="8">
                  <c:v>0.218</c:v>
                </c:pt>
                <c:pt idx="9">
                  <c:v>0.215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B6-482F-93CE-01A1EB6889EB}"/>
            </c:ext>
          </c:extLst>
        </c:ser>
        <c:ser>
          <c:idx val="1"/>
          <c:order val="1"/>
          <c:tx>
            <c:strRef>
              <c:f>ความเค็ม_20240807!$C$3</c:f>
              <c:strCache>
                <c:ptCount val="1"/>
                <c:pt idx="0">
                  <c:v>ข้อมูลภาพถ่ายดาวเทียม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ความเค็ม_20240807!$A$4:$A$13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ความเค็ม_20240807!$C$4:$C$13</c:f>
              <c:numCache>
                <c:formatCode>0.00</c:formatCode>
                <c:ptCount val="10"/>
                <c:pt idx="0">
                  <c:v>0.08</c:v>
                </c:pt>
                <c:pt idx="1">
                  <c:v>7.8E-2</c:v>
                </c:pt>
                <c:pt idx="2">
                  <c:v>2.5000000000000001E-2</c:v>
                </c:pt>
                <c:pt idx="3">
                  <c:v>5.0999999999999997E-2</c:v>
                </c:pt>
                <c:pt idx="4">
                  <c:v>6.3E-2</c:v>
                </c:pt>
                <c:pt idx="5">
                  <c:v>0.105</c:v>
                </c:pt>
                <c:pt idx="6">
                  <c:v>0.14099999999999999</c:v>
                </c:pt>
                <c:pt idx="7">
                  <c:v>0.11799999999999999</c:v>
                </c:pt>
                <c:pt idx="8">
                  <c:v>0.104</c:v>
                </c:pt>
                <c:pt idx="9">
                  <c:v>0.17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2B6-482F-93CE-01A1EB688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9020975"/>
        <c:axId val="1913963023"/>
      </c:scatterChart>
      <c:valAx>
        <c:axId val="1789020975"/>
        <c:scaling>
          <c:orientation val="minMax"/>
          <c:max val="10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h-TH"/>
                  <a:t>สถานีตรวจวัด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3963023"/>
        <c:crosses val="autoZero"/>
        <c:crossBetween val="midCat"/>
      </c:valAx>
      <c:valAx>
        <c:axId val="1913963023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ppt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9020975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th-TH"/>
              <a:t>ความขุ่น (</a:t>
            </a:r>
            <a:r>
              <a:rPr lang="en-US" sz="1400" b="0" i="0" u="none" strike="noStrike" baseline="0">
                <a:effectLst/>
              </a:rPr>
              <a:t>TDS</a:t>
            </a:r>
            <a:r>
              <a:rPr lang="th-TH"/>
              <a:t>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ความขุ่น_20240807!$B$3</c:f>
              <c:strCache>
                <c:ptCount val="1"/>
                <c:pt idx="0">
                  <c:v>ข้อมูลสถานีตรวจวัด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ความขุ่น_20240807!$A$4:$A$13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ความขุ่น_20240807!$B$4:$B$13</c:f>
              <c:numCache>
                <c:formatCode>0.00</c:formatCode>
                <c:ptCount val="10"/>
                <c:pt idx="0">
                  <c:v>231</c:v>
                </c:pt>
                <c:pt idx="1">
                  <c:v>225</c:v>
                </c:pt>
                <c:pt idx="2">
                  <c:v>228</c:v>
                </c:pt>
                <c:pt idx="3">
                  <c:v>226</c:v>
                </c:pt>
                <c:pt idx="4">
                  <c:v>235</c:v>
                </c:pt>
                <c:pt idx="5">
                  <c:v>231</c:v>
                </c:pt>
                <c:pt idx="6">
                  <c:v>230</c:v>
                </c:pt>
                <c:pt idx="7">
                  <c:v>208</c:v>
                </c:pt>
                <c:pt idx="8">
                  <c:v>231</c:v>
                </c:pt>
                <c:pt idx="9">
                  <c:v>220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77-4B6A-894C-612A79B2E5B3}"/>
            </c:ext>
          </c:extLst>
        </c:ser>
        <c:ser>
          <c:idx val="1"/>
          <c:order val="1"/>
          <c:tx>
            <c:strRef>
              <c:f>ความขุ่น_20240807!$C$3</c:f>
              <c:strCache>
                <c:ptCount val="1"/>
                <c:pt idx="0">
                  <c:v>ข้อมูลภาพถ่ายดาวเทียม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ความขุ่น_20240807!$A$4:$A$13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ความขุ่น_20240807!$C$4:$C$13</c:f>
              <c:numCache>
                <c:formatCode>0.00</c:formatCode>
                <c:ptCount val="10"/>
                <c:pt idx="0">
                  <c:v>178</c:v>
                </c:pt>
                <c:pt idx="1">
                  <c:v>184</c:v>
                </c:pt>
                <c:pt idx="2">
                  <c:v>209</c:v>
                </c:pt>
                <c:pt idx="3">
                  <c:v>197</c:v>
                </c:pt>
                <c:pt idx="4">
                  <c:v>174</c:v>
                </c:pt>
                <c:pt idx="5">
                  <c:v>211</c:v>
                </c:pt>
                <c:pt idx="6">
                  <c:v>195</c:v>
                </c:pt>
                <c:pt idx="7">
                  <c:v>187</c:v>
                </c:pt>
                <c:pt idx="8">
                  <c:v>201</c:v>
                </c:pt>
                <c:pt idx="9">
                  <c:v>191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977-4B6A-894C-612A79B2E5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9020975"/>
        <c:axId val="1913963023"/>
      </c:scatterChart>
      <c:valAx>
        <c:axId val="1789020975"/>
        <c:scaling>
          <c:orientation val="minMax"/>
          <c:max val="10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h-TH"/>
                  <a:t>สถานีตรวจวัด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3963023"/>
        <c:crosses val="autoZero"/>
        <c:crossBetween val="midCat"/>
      </c:valAx>
      <c:valAx>
        <c:axId val="1913963023"/>
        <c:scaling>
          <c:orientation val="minMax"/>
          <c:max val="250"/>
          <c:min val="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ppm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90209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1</xdr:row>
      <xdr:rowOff>30480</xdr:rowOff>
    </xdr:from>
    <xdr:to>
      <xdr:col>11</xdr:col>
      <xdr:colOff>30480</xdr:colOff>
      <xdr:row>21</xdr:row>
      <xdr:rowOff>38100</xdr:rowOff>
    </xdr:to>
    <xdr:graphicFrame macro="">
      <xdr:nvGraphicFramePr>
        <xdr:cNvPr id="5" name="แผนภูมิ 4">
          <a:extLst>
            <a:ext uri="{FF2B5EF4-FFF2-40B4-BE49-F238E27FC236}">
              <a16:creationId xmlns:a16="http://schemas.microsoft.com/office/drawing/2014/main" id="{BD7EB179-2E06-4B99-9AAF-BEBD5D322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11</xdr:col>
      <xdr:colOff>7620</xdr:colOff>
      <xdr:row>21</xdr:row>
      <xdr:rowOff>7620</xdr:rowOff>
    </xdr:to>
    <xdr:graphicFrame macro="">
      <xdr:nvGraphicFramePr>
        <xdr:cNvPr id="2" name="แผนภูมิ 1">
          <a:extLst>
            <a:ext uri="{FF2B5EF4-FFF2-40B4-BE49-F238E27FC236}">
              <a16:creationId xmlns:a16="http://schemas.microsoft.com/office/drawing/2014/main" id="{2A476E5F-131E-4596-AF02-C42A110204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11</xdr:col>
      <xdr:colOff>7620</xdr:colOff>
      <xdr:row>21</xdr:row>
      <xdr:rowOff>7620</xdr:rowOff>
    </xdr:to>
    <xdr:graphicFrame macro="">
      <xdr:nvGraphicFramePr>
        <xdr:cNvPr id="2" name="แผนภูมิ 1">
          <a:extLst>
            <a:ext uri="{FF2B5EF4-FFF2-40B4-BE49-F238E27FC236}">
              <a16:creationId xmlns:a16="http://schemas.microsoft.com/office/drawing/2014/main" id="{4B9D013D-A8B3-48B7-8DC4-E227EB23AD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11</xdr:col>
      <xdr:colOff>7620</xdr:colOff>
      <xdr:row>21</xdr:row>
      <xdr:rowOff>7620</xdr:rowOff>
    </xdr:to>
    <xdr:graphicFrame macro="">
      <xdr:nvGraphicFramePr>
        <xdr:cNvPr id="2" name="แผนภูมิ 1">
          <a:extLst>
            <a:ext uri="{FF2B5EF4-FFF2-40B4-BE49-F238E27FC236}">
              <a16:creationId xmlns:a16="http://schemas.microsoft.com/office/drawing/2014/main" id="{B80BBA2D-1AE4-492D-89A7-16EC691F5D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11</xdr:col>
      <xdr:colOff>7620</xdr:colOff>
      <xdr:row>21</xdr:row>
      <xdr:rowOff>7620</xdr:rowOff>
    </xdr:to>
    <xdr:graphicFrame macro="">
      <xdr:nvGraphicFramePr>
        <xdr:cNvPr id="2" name="แผนภูมิ 1">
          <a:extLst>
            <a:ext uri="{FF2B5EF4-FFF2-40B4-BE49-F238E27FC236}">
              <a16:creationId xmlns:a16="http://schemas.microsoft.com/office/drawing/2014/main" id="{0042DA94-DB7F-4A22-8766-25D7150340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1B172-4DD1-4E4E-974B-5F1B4B980995}">
  <dimension ref="A1:F21"/>
  <sheetViews>
    <sheetView tabSelected="1" workbookViewId="0"/>
  </sheetViews>
  <sheetFormatPr defaultRowHeight="18"/>
  <cols>
    <col min="1" max="1" width="16.5546875" style="16" bestFit="1" customWidth="1"/>
    <col min="2" max="2" width="15.6640625" style="16" bestFit="1" customWidth="1"/>
    <col min="3" max="3" width="17.88671875" style="16" bestFit="1" customWidth="1"/>
    <col min="4" max="4" width="11.77734375" style="16" bestFit="1" customWidth="1"/>
    <col min="5" max="5" width="15.44140625" style="16" bestFit="1" customWidth="1"/>
    <col min="6" max="6" width="15.33203125" style="21" bestFit="1" customWidth="1"/>
    <col min="7" max="7" width="16.77734375" style="21" bestFit="1" customWidth="1"/>
    <col min="8" max="16384" width="8.88671875" style="21"/>
  </cols>
  <sheetData>
    <row r="1" spans="1:6">
      <c r="A1" s="20" t="s">
        <v>37</v>
      </c>
    </row>
    <row r="2" spans="1:6">
      <c r="A2" s="43" t="s">
        <v>6</v>
      </c>
      <c r="B2" s="44"/>
      <c r="C2" s="44"/>
      <c r="D2" s="44"/>
      <c r="E2" s="45"/>
    </row>
    <row r="3" spans="1:6">
      <c r="A3" s="18" t="s">
        <v>7</v>
      </c>
      <c r="B3" s="18" t="s">
        <v>8</v>
      </c>
      <c r="C3" s="18" t="s">
        <v>9</v>
      </c>
      <c r="D3" s="18" t="s">
        <v>0</v>
      </c>
      <c r="E3" s="19" t="s">
        <v>10</v>
      </c>
      <c r="F3" s="22"/>
    </row>
    <row r="4" spans="1:6">
      <c r="A4" s="1" t="s">
        <v>11</v>
      </c>
      <c r="B4" s="2">
        <v>26</v>
      </c>
      <c r="C4" s="2">
        <v>30.57</v>
      </c>
      <c r="D4" s="3" t="s">
        <v>1</v>
      </c>
      <c r="E4" s="4">
        <f t="shared" ref="E4:E13" si="0">ABS(B4-C4)</f>
        <v>4.57</v>
      </c>
    </row>
    <row r="5" spans="1:6">
      <c r="A5" s="5" t="s">
        <v>13</v>
      </c>
      <c r="B5" s="6">
        <v>26.4</v>
      </c>
      <c r="C5" s="6">
        <v>32.44</v>
      </c>
      <c r="D5" s="7" t="s">
        <v>1</v>
      </c>
      <c r="E5" s="8">
        <f t="shared" si="0"/>
        <v>6.0399999999999991</v>
      </c>
    </row>
    <row r="6" spans="1:6">
      <c r="A6" s="5" t="s">
        <v>15</v>
      </c>
      <c r="B6" s="6">
        <v>26.2</v>
      </c>
      <c r="C6" s="6">
        <v>30.98</v>
      </c>
      <c r="D6" s="7" t="s">
        <v>1</v>
      </c>
      <c r="E6" s="8">
        <f t="shared" si="0"/>
        <v>4.7800000000000011</v>
      </c>
    </row>
    <row r="7" spans="1:6">
      <c r="A7" s="5" t="s">
        <v>17</v>
      </c>
      <c r="B7" s="6">
        <v>26.7</v>
      </c>
      <c r="C7" s="6">
        <v>31.55</v>
      </c>
      <c r="D7" s="7" t="s">
        <v>1</v>
      </c>
      <c r="E7" s="8">
        <f t="shared" si="0"/>
        <v>4.8500000000000014</v>
      </c>
    </row>
    <row r="8" spans="1:6">
      <c r="A8" s="5" t="s">
        <v>19</v>
      </c>
      <c r="B8" s="6">
        <v>26.6</v>
      </c>
      <c r="C8" s="6">
        <v>30.14</v>
      </c>
      <c r="D8" s="7" t="s">
        <v>1</v>
      </c>
      <c r="E8" s="8">
        <f t="shared" si="0"/>
        <v>3.5399999999999991</v>
      </c>
    </row>
    <row r="9" spans="1:6">
      <c r="A9" s="5" t="s">
        <v>22</v>
      </c>
      <c r="B9" s="6">
        <v>26.5</v>
      </c>
      <c r="C9" s="6">
        <v>27.66</v>
      </c>
      <c r="D9" s="7" t="s">
        <v>1</v>
      </c>
      <c r="E9" s="8">
        <f t="shared" si="0"/>
        <v>1.1600000000000001</v>
      </c>
    </row>
    <row r="10" spans="1:6">
      <c r="A10" s="5" t="s">
        <v>24</v>
      </c>
      <c r="B10" s="6">
        <v>26.5</v>
      </c>
      <c r="C10" s="6">
        <v>36.81</v>
      </c>
      <c r="D10" s="7" t="s">
        <v>1</v>
      </c>
      <c r="E10" s="8">
        <f t="shared" si="0"/>
        <v>10.310000000000002</v>
      </c>
    </row>
    <row r="11" spans="1:6">
      <c r="A11" s="5" t="s">
        <v>25</v>
      </c>
      <c r="B11" s="6">
        <v>26.6</v>
      </c>
      <c r="C11" s="6">
        <v>28.72</v>
      </c>
      <c r="D11" s="7" t="s">
        <v>1</v>
      </c>
      <c r="E11" s="8">
        <f t="shared" si="0"/>
        <v>2.1199999999999974</v>
      </c>
    </row>
    <row r="12" spans="1:6">
      <c r="A12" s="5" t="s">
        <v>26</v>
      </c>
      <c r="B12" s="6">
        <v>26.4</v>
      </c>
      <c r="C12" s="6">
        <v>36.19</v>
      </c>
      <c r="D12" s="7" t="s">
        <v>1</v>
      </c>
      <c r="E12" s="8">
        <f t="shared" si="0"/>
        <v>9.7899999999999991</v>
      </c>
    </row>
    <row r="13" spans="1:6">
      <c r="A13" s="9" t="s">
        <v>27</v>
      </c>
      <c r="B13" s="10">
        <v>26.4</v>
      </c>
      <c r="C13" s="10">
        <v>37.6</v>
      </c>
      <c r="D13" s="11" t="s">
        <v>1</v>
      </c>
      <c r="E13" s="12">
        <f t="shared" si="0"/>
        <v>11.200000000000003</v>
      </c>
    </row>
    <row r="14" spans="1:6">
      <c r="A14" s="13"/>
      <c r="B14" s="14"/>
      <c r="C14" s="14"/>
      <c r="D14" s="15"/>
      <c r="E14" s="14"/>
    </row>
    <row r="15" spans="1:6">
      <c r="A15" s="46" t="s">
        <v>36</v>
      </c>
      <c r="B15" s="46"/>
      <c r="C15" s="14"/>
      <c r="D15" s="15"/>
      <c r="E15" s="14"/>
    </row>
    <row r="16" spans="1:6">
      <c r="A16" s="37" t="s">
        <v>12</v>
      </c>
      <c r="B16" s="38">
        <f>SUMSQ(E4:E13)</f>
        <v>449.68920000000008</v>
      </c>
    </row>
    <row r="17" spans="1:2">
      <c r="A17" s="37" t="s">
        <v>14</v>
      </c>
      <c r="B17" s="38">
        <f>COUNT(B4:B13)</f>
        <v>10</v>
      </c>
    </row>
    <row r="18" spans="1:2">
      <c r="A18" s="37" t="s">
        <v>16</v>
      </c>
      <c r="B18" s="38">
        <f>SQRT(B16/B17)</f>
        <v>6.7058869659426863</v>
      </c>
    </row>
    <row r="19" spans="1:2">
      <c r="A19" s="37" t="s">
        <v>18</v>
      </c>
      <c r="B19" s="38">
        <f>RSQ(B4:B13,C4:C13)</f>
        <v>4.287660638182339E-3</v>
      </c>
    </row>
    <row r="20" spans="1:2">
      <c r="A20" s="37" t="s">
        <v>20</v>
      </c>
      <c r="B20" s="38" t="s">
        <v>21</v>
      </c>
    </row>
    <row r="21" spans="1:2">
      <c r="A21" s="37" t="s">
        <v>23</v>
      </c>
      <c r="B21" s="38">
        <f>CORREL(B4:B13,C4:C13)</f>
        <v>-6.5480230895914981E-2</v>
      </c>
    </row>
  </sheetData>
  <mergeCells count="2">
    <mergeCell ref="A2:E2"/>
    <mergeCell ref="A15:B1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C2C80-FC81-4D3F-B6A9-4A11B92507BB}">
  <dimension ref="A1"/>
  <sheetViews>
    <sheetView workbookViewId="0">
      <selection activeCell="B2" sqref="B2"/>
    </sheetView>
  </sheetViews>
  <sheetFormatPr defaultRowHeight="14.4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9515A-3E03-40A7-8798-7CC8A46089E1}">
  <dimension ref="A1"/>
  <sheetViews>
    <sheetView workbookViewId="0">
      <selection activeCell="J22" sqref="J22"/>
    </sheetView>
  </sheetViews>
  <sheetFormatPr defaultRowHeight="14.4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6D9A9-9D74-4616-B654-B3978275E327}">
  <dimension ref="A1:E21"/>
  <sheetViews>
    <sheetView workbookViewId="0"/>
  </sheetViews>
  <sheetFormatPr defaultRowHeight="18"/>
  <cols>
    <col min="1" max="2" width="16.5546875" style="16" bestFit="1" customWidth="1"/>
    <col min="3" max="3" width="17.88671875" style="16" bestFit="1" customWidth="1"/>
    <col min="4" max="4" width="11.77734375" style="16" bestFit="1" customWidth="1"/>
    <col min="5" max="5" width="15.44140625" style="16" bestFit="1" customWidth="1"/>
    <col min="6" max="6" width="15.33203125" style="16" bestFit="1" customWidth="1"/>
    <col min="7" max="7" width="17.88671875" style="16" bestFit="1" customWidth="1"/>
    <col min="8" max="16384" width="8.88671875" style="16"/>
  </cols>
  <sheetData>
    <row r="1" spans="1:5">
      <c r="A1" s="20" t="s">
        <v>37</v>
      </c>
    </row>
    <row r="2" spans="1:5">
      <c r="A2" s="47" t="s">
        <v>28</v>
      </c>
      <c r="B2" s="48"/>
      <c r="C2" s="48"/>
      <c r="D2" s="48"/>
      <c r="E2" s="49"/>
    </row>
    <row r="3" spans="1:5">
      <c r="A3" s="29" t="s">
        <v>7</v>
      </c>
      <c r="B3" s="30" t="s">
        <v>8</v>
      </c>
      <c r="C3" s="31" t="s">
        <v>9</v>
      </c>
      <c r="D3" s="30" t="s">
        <v>0</v>
      </c>
      <c r="E3" s="32" t="s">
        <v>10</v>
      </c>
    </row>
    <row r="4" spans="1:5">
      <c r="A4" s="23" t="s">
        <v>11</v>
      </c>
      <c r="B4" s="2">
        <v>7.3</v>
      </c>
      <c r="C4" s="24">
        <v>6.49</v>
      </c>
      <c r="D4" s="3" t="s">
        <v>2</v>
      </c>
      <c r="E4" s="4">
        <f>ABS(B4-C4)</f>
        <v>0.80999999999999961</v>
      </c>
    </row>
    <row r="5" spans="1:5">
      <c r="A5" s="25" t="s">
        <v>13</v>
      </c>
      <c r="B5" s="6">
        <v>6.73</v>
      </c>
      <c r="C5" s="26">
        <v>6.71</v>
      </c>
      <c r="D5" s="7" t="s">
        <v>2</v>
      </c>
      <c r="E5" s="8">
        <f t="shared" ref="E5:E9" si="0">ABS(B5-C5)</f>
        <v>2.0000000000000462E-2</v>
      </c>
    </row>
    <row r="6" spans="1:5">
      <c r="A6" s="25" t="s">
        <v>15</v>
      </c>
      <c r="B6" s="6">
        <v>6.96</v>
      </c>
      <c r="C6" s="26">
        <v>6.52</v>
      </c>
      <c r="D6" s="7" t="s">
        <v>2</v>
      </c>
      <c r="E6" s="8">
        <f t="shared" si="0"/>
        <v>0.44000000000000039</v>
      </c>
    </row>
    <row r="7" spans="1:5">
      <c r="A7" s="25" t="s">
        <v>17</v>
      </c>
      <c r="B7" s="6">
        <v>6.97</v>
      </c>
      <c r="C7" s="26">
        <v>6.64</v>
      </c>
      <c r="D7" s="7" t="s">
        <v>2</v>
      </c>
      <c r="E7" s="8">
        <f t="shared" si="0"/>
        <v>0.33000000000000007</v>
      </c>
    </row>
    <row r="8" spans="1:5">
      <c r="A8" s="25" t="s">
        <v>19</v>
      </c>
      <c r="B8" s="6">
        <v>6.7</v>
      </c>
      <c r="C8" s="26">
        <v>6.74</v>
      </c>
      <c r="D8" s="7" t="s">
        <v>2</v>
      </c>
      <c r="E8" s="8">
        <f t="shared" si="0"/>
        <v>4.0000000000000036E-2</v>
      </c>
    </row>
    <row r="9" spans="1:5">
      <c r="A9" s="25" t="s">
        <v>22</v>
      </c>
      <c r="B9" s="6">
        <v>6.89</v>
      </c>
      <c r="C9" s="26">
        <v>6.59</v>
      </c>
      <c r="D9" s="7" t="s">
        <v>2</v>
      </c>
      <c r="E9" s="8">
        <f t="shared" si="0"/>
        <v>0.29999999999999982</v>
      </c>
    </row>
    <row r="10" spans="1:5">
      <c r="A10" s="25" t="s">
        <v>24</v>
      </c>
      <c r="B10" s="6">
        <v>6.88</v>
      </c>
      <c r="C10" s="26">
        <v>6.73</v>
      </c>
      <c r="D10" s="7" t="s">
        <v>2</v>
      </c>
      <c r="E10" s="8">
        <f>ABS(B10-C10)</f>
        <v>0.14999999999999947</v>
      </c>
    </row>
    <row r="11" spans="1:5">
      <c r="A11" s="25" t="s">
        <v>25</v>
      </c>
      <c r="B11" s="6">
        <v>6.76</v>
      </c>
      <c r="C11" s="26">
        <v>6.74</v>
      </c>
      <c r="D11" s="7" t="s">
        <v>2</v>
      </c>
      <c r="E11" s="8">
        <f t="shared" ref="E11:E13" si="1">ABS(B11-C11)</f>
        <v>1.9999999999999574E-2</v>
      </c>
    </row>
    <row r="12" spans="1:5">
      <c r="A12" s="25" t="s">
        <v>26</v>
      </c>
      <c r="B12" s="6">
        <v>6.86</v>
      </c>
      <c r="C12" s="26">
        <v>6.69</v>
      </c>
      <c r="D12" s="7" t="s">
        <v>2</v>
      </c>
      <c r="E12" s="8">
        <f t="shared" si="1"/>
        <v>0.16999999999999993</v>
      </c>
    </row>
    <row r="13" spans="1:5">
      <c r="A13" s="27" t="s">
        <v>27</v>
      </c>
      <c r="B13" s="10">
        <v>6.84</v>
      </c>
      <c r="C13" s="28">
        <v>6.67</v>
      </c>
      <c r="D13" s="11" t="s">
        <v>2</v>
      </c>
      <c r="E13" s="12">
        <f t="shared" si="1"/>
        <v>0.16999999999999993</v>
      </c>
    </row>
    <row r="15" spans="1:5">
      <c r="A15" s="46" t="s">
        <v>36</v>
      </c>
      <c r="B15" s="46"/>
    </row>
    <row r="16" spans="1:5">
      <c r="A16" s="37" t="s">
        <v>12</v>
      </c>
      <c r="B16" s="38">
        <f>SUMSQ(E4:E13)</f>
        <v>1.1312999999999993</v>
      </c>
    </row>
    <row r="17" spans="1:2">
      <c r="A17" s="37" t="s">
        <v>14</v>
      </c>
      <c r="B17" s="38">
        <f>COUNT(B4:B13)</f>
        <v>10</v>
      </c>
    </row>
    <row r="18" spans="1:2">
      <c r="A18" s="37" t="s">
        <v>16</v>
      </c>
      <c r="B18" s="38">
        <f>SQRT(B16/B17)</f>
        <v>0.33634803403617497</v>
      </c>
    </row>
    <row r="19" spans="1:2">
      <c r="A19" s="37" t="s">
        <v>18</v>
      </c>
      <c r="B19" s="38">
        <f>RSQ(B4:B13,C4:C13)</f>
        <v>0.70256407650689356</v>
      </c>
    </row>
    <row r="20" spans="1:2">
      <c r="A20" s="37" t="s">
        <v>20</v>
      </c>
      <c r="B20" s="38" t="s">
        <v>29</v>
      </c>
    </row>
    <row r="21" spans="1:2">
      <c r="A21" s="37" t="s">
        <v>23</v>
      </c>
      <c r="B21" s="38">
        <f>CORREL(B4:B13,C4:C13)</f>
        <v>-0.83819095467971583</v>
      </c>
    </row>
  </sheetData>
  <mergeCells count="2">
    <mergeCell ref="A2:E2"/>
    <mergeCell ref="A15:B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B2217-63C1-4BEA-B913-32B7CCD61009}">
  <dimension ref="A1"/>
  <sheetViews>
    <sheetView workbookViewId="0">
      <selection activeCell="B2" sqref="B2"/>
    </sheetView>
  </sheetViews>
  <sheetFormatPr defaultRowHeight="14.4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D362B-29FB-4BF0-B656-B21449F75202}">
  <dimension ref="A1:E21"/>
  <sheetViews>
    <sheetView workbookViewId="0">
      <selection activeCell="H19" sqref="H19"/>
    </sheetView>
  </sheetViews>
  <sheetFormatPr defaultRowHeight="18"/>
  <cols>
    <col min="1" max="1" width="16.5546875" style="16" bestFit="1" customWidth="1"/>
    <col min="2" max="2" width="16.109375" style="16" bestFit="1" customWidth="1"/>
    <col min="3" max="3" width="17.88671875" style="16" bestFit="1" customWidth="1"/>
    <col min="4" max="4" width="11.77734375" style="16" bestFit="1" customWidth="1"/>
    <col min="5" max="5" width="15.44140625" style="16" bestFit="1" customWidth="1"/>
    <col min="6" max="16384" width="8.88671875" style="16"/>
  </cols>
  <sheetData>
    <row r="1" spans="1:5">
      <c r="A1" s="20" t="s">
        <v>37</v>
      </c>
    </row>
    <row r="2" spans="1:5">
      <c r="A2" s="50" t="s">
        <v>30</v>
      </c>
      <c r="B2" s="51"/>
      <c r="C2" s="51"/>
      <c r="D2" s="51"/>
      <c r="E2" s="52"/>
    </row>
    <row r="3" spans="1:5">
      <c r="A3" s="35" t="s">
        <v>7</v>
      </c>
      <c r="B3" s="35" t="s">
        <v>8</v>
      </c>
      <c r="C3" s="35" t="s">
        <v>9</v>
      </c>
      <c r="D3" s="36" t="s">
        <v>0</v>
      </c>
      <c r="E3" s="35" t="s">
        <v>10</v>
      </c>
    </row>
    <row r="4" spans="1:5">
      <c r="A4" s="7" t="s">
        <v>11</v>
      </c>
      <c r="B4" s="6">
        <v>447</v>
      </c>
      <c r="C4" s="6">
        <v>543</v>
      </c>
      <c r="D4" s="33" t="s">
        <v>3</v>
      </c>
      <c r="E4" s="6">
        <f>ABS(B4-C4)</f>
        <v>96</v>
      </c>
    </row>
    <row r="5" spans="1:5">
      <c r="A5" s="7" t="s">
        <v>13</v>
      </c>
      <c r="B5" s="6">
        <v>447</v>
      </c>
      <c r="C5" s="6">
        <v>548</v>
      </c>
      <c r="D5" s="33" t="s">
        <v>3</v>
      </c>
      <c r="E5" s="6">
        <f t="shared" ref="E5:E13" si="0">ABS(B5-C5)</f>
        <v>101</v>
      </c>
    </row>
    <row r="6" spans="1:5">
      <c r="A6" s="7" t="s">
        <v>15</v>
      </c>
      <c r="B6" s="6">
        <v>440</v>
      </c>
      <c r="C6" s="6">
        <v>412</v>
      </c>
      <c r="D6" s="33" t="s">
        <v>3</v>
      </c>
      <c r="E6" s="6">
        <f t="shared" si="0"/>
        <v>28</v>
      </c>
    </row>
    <row r="7" spans="1:5">
      <c r="A7" s="7" t="s">
        <v>17</v>
      </c>
      <c r="B7" s="6">
        <v>432</v>
      </c>
      <c r="C7" s="6">
        <v>474</v>
      </c>
      <c r="D7" s="33" t="s">
        <v>3</v>
      </c>
      <c r="E7" s="6">
        <f t="shared" si="0"/>
        <v>42</v>
      </c>
    </row>
    <row r="8" spans="1:5">
      <c r="A8" s="7" t="s">
        <v>19</v>
      </c>
      <c r="B8" s="6">
        <v>456</v>
      </c>
      <c r="C8" s="6">
        <v>438</v>
      </c>
      <c r="D8" s="33" t="s">
        <v>3</v>
      </c>
      <c r="E8" s="6">
        <f t="shared" si="0"/>
        <v>18</v>
      </c>
    </row>
    <row r="9" spans="1:5">
      <c r="A9" s="7" t="s">
        <v>22</v>
      </c>
      <c r="B9" s="6">
        <v>445</v>
      </c>
      <c r="C9" s="6">
        <v>416</v>
      </c>
      <c r="D9" s="33" t="s">
        <v>3</v>
      </c>
      <c r="E9" s="6">
        <f t="shared" si="0"/>
        <v>29</v>
      </c>
    </row>
    <row r="10" spans="1:5">
      <c r="A10" s="7" t="s">
        <v>24</v>
      </c>
      <c r="B10" s="6">
        <v>450</v>
      </c>
      <c r="C10" s="6">
        <v>510</v>
      </c>
      <c r="D10" s="33" t="s">
        <v>3</v>
      </c>
      <c r="E10" s="6">
        <f t="shared" si="0"/>
        <v>60</v>
      </c>
    </row>
    <row r="11" spans="1:5">
      <c r="A11" s="7" t="s">
        <v>25</v>
      </c>
      <c r="B11" s="6">
        <v>406</v>
      </c>
      <c r="C11" s="6">
        <v>525</v>
      </c>
      <c r="D11" s="33" t="s">
        <v>3</v>
      </c>
      <c r="E11" s="6">
        <f t="shared" si="0"/>
        <v>119</v>
      </c>
    </row>
    <row r="12" spans="1:5">
      <c r="A12" s="7" t="s">
        <v>26</v>
      </c>
      <c r="B12" s="6">
        <v>443</v>
      </c>
      <c r="C12" s="6">
        <v>548</v>
      </c>
      <c r="D12" s="33" t="s">
        <v>3</v>
      </c>
      <c r="E12" s="6">
        <f t="shared" si="0"/>
        <v>105</v>
      </c>
    </row>
    <row r="13" spans="1:5">
      <c r="A13" s="11" t="s">
        <v>27</v>
      </c>
      <c r="B13" s="10">
        <v>433</v>
      </c>
      <c r="C13" s="10">
        <v>513</v>
      </c>
      <c r="D13" s="34" t="s">
        <v>3</v>
      </c>
      <c r="E13" s="10">
        <f t="shared" si="0"/>
        <v>80</v>
      </c>
    </row>
    <row r="14" spans="1:5">
      <c r="A14" s="15"/>
      <c r="B14" s="14"/>
      <c r="C14" s="14"/>
      <c r="D14" s="15"/>
      <c r="E14" s="14"/>
    </row>
    <row r="15" spans="1:5">
      <c r="A15" s="46" t="s">
        <v>36</v>
      </c>
      <c r="B15" s="46"/>
    </row>
    <row r="16" spans="1:5">
      <c r="A16" s="37" t="s">
        <v>12</v>
      </c>
      <c r="B16" s="38">
        <f>SUMSQ(E4:E13)</f>
        <v>58316</v>
      </c>
    </row>
    <row r="17" spans="1:2">
      <c r="A17" s="37" t="s">
        <v>14</v>
      </c>
      <c r="B17" s="38">
        <f>COUNT(B4:B13)</f>
        <v>10</v>
      </c>
    </row>
    <row r="18" spans="1:2">
      <c r="A18" s="37" t="s">
        <v>16</v>
      </c>
      <c r="B18" s="38">
        <f>SQRT(B16/B17)</f>
        <v>76.364913409235271</v>
      </c>
    </row>
    <row r="19" spans="1:2">
      <c r="A19" s="37" t="s">
        <v>18</v>
      </c>
      <c r="B19" s="38">
        <f>RSQ(B4:B13,C4:C13)</f>
        <v>3.5194519150404197E-2</v>
      </c>
    </row>
    <row r="20" spans="1:2">
      <c r="A20" s="37" t="s">
        <v>20</v>
      </c>
      <c r="B20" s="38" t="s">
        <v>31</v>
      </c>
    </row>
    <row r="21" spans="1:2">
      <c r="A21" s="37" t="s">
        <v>23</v>
      </c>
      <c r="B21" s="38">
        <f>CORREL(B4:B13,C4:C13)</f>
        <v>-0.18760202331106185</v>
      </c>
    </row>
  </sheetData>
  <mergeCells count="2">
    <mergeCell ref="A2:E2"/>
    <mergeCell ref="A15:B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7064C-04E9-472F-854E-62056F539CBA}">
  <dimension ref="A1"/>
  <sheetViews>
    <sheetView topLeftCell="A13" workbookViewId="0">
      <selection activeCell="O9" sqref="O9"/>
    </sheetView>
  </sheetViews>
  <sheetFormatPr defaultRowHeight="14.4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D5F88-3A3D-4178-848A-F53375647E14}">
  <dimension ref="A1:E21"/>
  <sheetViews>
    <sheetView workbookViewId="0"/>
  </sheetViews>
  <sheetFormatPr defaultRowHeight="18"/>
  <cols>
    <col min="1" max="1" width="16.5546875" style="16" bestFit="1" customWidth="1"/>
    <col min="2" max="2" width="17.21875" style="16" bestFit="1" customWidth="1"/>
    <col min="3" max="3" width="17.88671875" style="16" bestFit="1" customWidth="1"/>
    <col min="4" max="4" width="11.77734375" style="16" bestFit="1" customWidth="1"/>
    <col min="5" max="5" width="15.44140625" style="16" bestFit="1" customWidth="1"/>
    <col min="6" max="16384" width="8.88671875" style="16"/>
  </cols>
  <sheetData>
    <row r="1" spans="1:5">
      <c r="A1" s="20" t="s">
        <v>37</v>
      </c>
    </row>
    <row r="2" spans="1:5">
      <c r="A2" s="53" t="s">
        <v>32</v>
      </c>
      <c r="B2" s="54"/>
      <c r="C2" s="54"/>
      <c r="D2" s="54"/>
      <c r="E2" s="55"/>
    </row>
    <row r="3" spans="1:5">
      <c r="A3" s="39" t="s">
        <v>7</v>
      </c>
      <c r="B3" s="39" t="s">
        <v>8</v>
      </c>
      <c r="C3" s="39" t="s">
        <v>9</v>
      </c>
      <c r="D3" s="39" t="s">
        <v>0</v>
      </c>
      <c r="E3" s="40" t="s">
        <v>10</v>
      </c>
    </row>
    <row r="4" spans="1:5">
      <c r="A4" s="7" t="s">
        <v>11</v>
      </c>
      <c r="B4" s="6">
        <v>0.221</v>
      </c>
      <c r="C4" s="6">
        <v>0.08</v>
      </c>
      <c r="D4" s="7" t="s">
        <v>4</v>
      </c>
      <c r="E4" s="8">
        <f>ABS(B4-C4)</f>
        <v>0.14100000000000001</v>
      </c>
    </row>
    <row r="5" spans="1:5">
      <c r="A5" s="7" t="s">
        <v>13</v>
      </c>
      <c r="B5" s="6">
        <v>0.214</v>
      </c>
      <c r="C5" s="6">
        <v>7.8E-2</v>
      </c>
      <c r="D5" s="7" t="s">
        <v>4</v>
      </c>
      <c r="E5" s="8">
        <f t="shared" ref="E5:E13" si="0">ABS(B5-C5)</f>
        <v>0.13600000000000001</v>
      </c>
    </row>
    <row r="6" spans="1:5">
      <c r="A6" s="7" t="s">
        <v>15</v>
      </c>
      <c r="B6" s="6">
        <v>0.217</v>
      </c>
      <c r="C6" s="6">
        <v>2.5000000000000001E-2</v>
      </c>
      <c r="D6" s="7" t="s">
        <v>4</v>
      </c>
      <c r="E6" s="8">
        <f t="shared" si="0"/>
        <v>0.192</v>
      </c>
    </row>
    <row r="7" spans="1:5">
      <c r="A7" s="7" t="s">
        <v>17</v>
      </c>
      <c r="B7" s="6">
        <v>0.21099999999999999</v>
      </c>
      <c r="C7" s="6">
        <v>5.0999999999999997E-2</v>
      </c>
      <c r="D7" s="7" t="s">
        <v>4</v>
      </c>
      <c r="E7" s="8">
        <f t="shared" si="0"/>
        <v>0.16</v>
      </c>
    </row>
    <row r="8" spans="1:5">
      <c r="A8" s="7" t="s">
        <v>19</v>
      </c>
      <c r="B8" s="6">
        <v>0.223</v>
      </c>
      <c r="C8" s="6">
        <v>6.3E-2</v>
      </c>
      <c r="D8" s="7" t="s">
        <v>4</v>
      </c>
      <c r="E8" s="8">
        <f t="shared" si="0"/>
        <v>0.16</v>
      </c>
    </row>
    <row r="9" spans="1:5">
      <c r="A9" s="7" t="s">
        <v>22</v>
      </c>
      <c r="B9" s="6">
        <v>0.214</v>
      </c>
      <c r="C9" s="6">
        <v>0.105</v>
      </c>
      <c r="D9" s="7" t="s">
        <v>4</v>
      </c>
      <c r="E9" s="8">
        <f t="shared" si="0"/>
        <v>0.109</v>
      </c>
    </row>
    <row r="10" spans="1:5">
      <c r="A10" s="7" t="s">
        <v>24</v>
      </c>
      <c r="B10" s="6">
        <v>0.222</v>
      </c>
      <c r="C10" s="6">
        <v>0.14099999999999999</v>
      </c>
      <c r="D10" s="7" t="s">
        <v>4</v>
      </c>
      <c r="E10" s="8">
        <f t="shared" si="0"/>
        <v>8.1000000000000016E-2</v>
      </c>
    </row>
    <row r="11" spans="1:5">
      <c r="A11" s="7" t="s">
        <v>25</v>
      </c>
      <c r="B11" s="6">
        <v>0.2</v>
      </c>
      <c r="C11" s="6">
        <v>0.11799999999999999</v>
      </c>
      <c r="D11" s="7" t="s">
        <v>4</v>
      </c>
      <c r="E11" s="8">
        <f t="shared" si="0"/>
        <v>8.2000000000000017E-2</v>
      </c>
    </row>
    <row r="12" spans="1:5">
      <c r="A12" s="7" t="s">
        <v>26</v>
      </c>
      <c r="B12" s="6">
        <v>0.218</v>
      </c>
      <c r="C12" s="6">
        <v>0.104</v>
      </c>
      <c r="D12" s="7" t="s">
        <v>4</v>
      </c>
      <c r="E12" s="8">
        <f t="shared" si="0"/>
        <v>0.114</v>
      </c>
    </row>
    <row r="13" spans="1:5">
      <c r="A13" s="11" t="s">
        <v>27</v>
      </c>
      <c r="B13" s="10">
        <v>0.215</v>
      </c>
      <c r="C13" s="10">
        <v>0.17</v>
      </c>
      <c r="D13" s="11" t="s">
        <v>4</v>
      </c>
      <c r="E13" s="12">
        <f t="shared" si="0"/>
        <v>4.4999999999999984E-2</v>
      </c>
    </row>
    <row r="15" spans="1:5">
      <c r="A15" s="46" t="s">
        <v>36</v>
      </c>
      <c r="B15" s="46"/>
    </row>
    <row r="16" spans="1:5">
      <c r="A16" s="37" t="s">
        <v>12</v>
      </c>
      <c r="B16" s="17">
        <f>SUMSQ(E4:E13)</f>
        <v>0.16662800000000003</v>
      </c>
    </row>
    <row r="17" spans="1:2">
      <c r="A17" s="37" t="s">
        <v>14</v>
      </c>
      <c r="B17" s="17">
        <f>COUNT(B4:B13)</f>
        <v>10</v>
      </c>
    </row>
    <row r="18" spans="1:2">
      <c r="A18" s="37" t="s">
        <v>16</v>
      </c>
      <c r="B18" s="17">
        <f>SQRT(B16/B17)</f>
        <v>0.12908446846929339</v>
      </c>
    </row>
    <row r="19" spans="1:2">
      <c r="A19" s="37" t="s">
        <v>18</v>
      </c>
      <c r="B19" s="17">
        <f>RSQ(B4:B13,C4:C13)</f>
        <v>1.2564271990728942E-2</v>
      </c>
    </row>
    <row r="20" spans="1:2">
      <c r="A20" s="37" t="s">
        <v>20</v>
      </c>
      <c r="B20" s="17" t="s">
        <v>33</v>
      </c>
    </row>
    <row r="21" spans="1:2">
      <c r="A21" s="37" t="s">
        <v>23</v>
      </c>
      <c r="B21" s="17">
        <f>CORREL(B4:B13,C4:C13)</f>
        <v>-0.11209046342454358</v>
      </c>
    </row>
  </sheetData>
  <mergeCells count="2">
    <mergeCell ref="A2:E2"/>
    <mergeCell ref="A15:B1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42E39-761A-4010-AD68-5B33808BBA0C}">
  <dimension ref="A1"/>
  <sheetViews>
    <sheetView workbookViewId="0">
      <selection activeCell="Q16" sqref="Q16"/>
    </sheetView>
  </sheetViews>
  <sheetFormatPr defaultRowHeight="14.4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D11B6-00BF-41D2-AFBF-67CF60129A66}">
  <dimension ref="A1:E21"/>
  <sheetViews>
    <sheetView workbookViewId="0"/>
  </sheetViews>
  <sheetFormatPr defaultRowHeight="18"/>
  <cols>
    <col min="1" max="1" width="16.5546875" style="16" bestFit="1" customWidth="1"/>
    <col min="2" max="2" width="16.109375" style="16" bestFit="1" customWidth="1"/>
    <col min="3" max="3" width="17.88671875" style="16" bestFit="1" customWidth="1"/>
    <col min="4" max="4" width="11.77734375" style="16" bestFit="1" customWidth="1"/>
    <col min="5" max="5" width="15.44140625" style="16" bestFit="1" customWidth="1"/>
    <col min="6" max="16384" width="8.88671875" style="16"/>
  </cols>
  <sheetData>
    <row r="1" spans="1:5">
      <c r="A1" s="20" t="s">
        <v>37</v>
      </c>
    </row>
    <row r="2" spans="1:5">
      <c r="A2" s="56" t="s">
        <v>34</v>
      </c>
      <c r="B2" s="57"/>
      <c r="C2" s="57"/>
      <c r="D2" s="57"/>
      <c r="E2" s="58"/>
    </row>
    <row r="3" spans="1:5">
      <c r="A3" s="41" t="s">
        <v>7</v>
      </c>
      <c r="B3" s="41" t="s">
        <v>8</v>
      </c>
      <c r="C3" s="41" t="s">
        <v>9</v>
      </c>
      <c r="D3" s="41" t="s">
        <v>0</v>
      </c>
      <c r="E3" s="41" t="s">
        <v>10</v>
      </c>
    </row>
    <row r="4" spans="1:5">
      <c r="A4" s="7" t="s">
        <v>11</v>
      </c>
      <c r="B4" s="6">
        <v>231</v>
      </c>
      <c r="C4" s="6">
        <v>178</v>
      </c>
      <c r="D4" s="7" t="s">
        <v>5</v>
      </c>
      <c r="E4" s="6">
        <f>ABS(B4-C4)</f>
        <v>53</v>
      </c>
    </row>
    <row r="5" spans="1:5">
      <c r="A5" s="7" t="s">
        <v>13</v>
      </c>
      <c r="B5" s="6">
        <v>225</v>
      </c>
      <c r="C5" s="6">
        <v>184</v>
      </c>
      <c r="D5" s="7" t="s">
        <v>5</v>
      </c>
      <c r="E5" s="6">
        <f t="shared" ref="E5:E13" si="0">ABS(B5-C5)</f>
        <v>41</v>
      </c>
    </row>
    <row r="6" spans="1:5">
      <c r="A6" s="7" t="s">
        <v>15</v>
      </c>
      <c r="B6" s="6">
        <v>228</v>
      </c>
      <c r="C6" s="6">
        <v>209</v>
      </c>
      <c r="D6" s="7" t="s">
        <v>5</v>
      </c>
      <c r="E6" s="6">
        <f t="shared" si="0"/>
        <v>19</v>
      </c>
    </row>
    <row r="7" spans="1:5">
      <c r="A7" s="7" t="s">
        <v>17</v>
      </c>
      <c r="B7" s="6">
        <v>226</v>
      </c>
      <c r="C7" s="6">
        <v>197</v>
      </c>
      <c r="D7" s="7" t="s">
        <v>5</v>
      </c>
      <c r="E7" s="6">
        <f t="shared" si="0"/>
        <v>29</v>
      </c>
    </row>
    <row r="8" spans="1:5">
      <c r="A8" s="7" t="s">
        <v>19</v>
      </c>
      <c r="B8" s="6">
        <v>235</v>
      </c>
      <c r="C8" s="6">
        <v>174</v>
      </c>
      <c r="D8" s="7" t="s">
        <v>5</v>
      </c>
      <c r="E8" s="6">
        <f t="shared" si="0"/>
        <v>61</v>
      </c>
    </row>
    <row r="9" spans="1:5">
      <c r="A9" s="7" t="s">
        <v>22</v>
      </c>
      <c r="B9" s="6">
        <v>231</v>
      </c>
      <c r="C9" s="6">
        <v>211</v>
      </c>
      <c r="D9" s="7" t="s">
        <v>5</v>
      </c>
      <c r="E9" s="6">
        <f t="shared" si="0"/>
        <v>20</v>
      </c>
    </row>
    <row r="10" spans="1:5">
      <c r="A10" s="7" t="s">
        <v>24</v>
      </c>
      <c r="B10" s="6">
        <v>230</v>
      </c>
      <c r="C10" s="6">
        <v>195</v>
      </c>
      <c r="D10" s="7" t="s">
        <v>5</v>
      </c>
      <c r="E10" s="6">
        <f t="shared" si="0"/>
        <v>35</v>
      </c>
    </row>
    <row r="11" spans="1:5">
      <c r="A11" s="7" t="s">
        <v>25</v>
      </c>
      <c r="B11" s="6">
        <v>208</v>
      </c>
      <c r="C11" s="6">
        <v>187</v>
      </c>
      <c r="D11" s="7" t="s">
        <v>5</v>
      </c>
      <c r="E11" s="6">
        <f t="shared" si="0"/>
        <v>21</v>
      </c>
    </row>
    <row r="12" spans="1:5">
      <c r="A12" s="7" t="s">
        <v>26</v>
      </c>
      <c r="B12" s="6">
        <v>231</v>
      </c>
      <c r="C12" s="6">
        <v>201</v>
      </c>
      <c r="D12" s="7" t="s">
        <v>5</v>
      </c>
      <c r="E12" s="6">
        <f t="shared" si="0"/>
        <v>30</v>
      </c>
    </row>
    <row r="13" spans="1:5">
      <c r="A13" s="11" t="s">
        <v>27</v>
      </c>
      <c r="B13" s="10">
        <v>220</v>
      </c>
      <c r="C13" s="10">
        <v>191</v>
      </c>
      <c r="D13" s="11" t="s">
        <v>5</v>
      </c>
      <c r="E13" s="10">
        <f t="shared" si="0"/>
        <v>29</v>
      </c>
    </row>
    <row r="14" spans="1:5">
      <c r="A14" s="15"/>
      <c r="B14" s="14"/>
      <c r="C14" s="14"/>
      <c r="D14" s="15"/>
      <c r="E14" s="14"/>
    </row>
    <row r="15" spans="1:5">
      <c r="A15" s="46" t="s">
        <v>36</v>
      </c>
      <c r="B15" s="46"/>
    </row>
    <row r="16" spans="1:5">
      <c r="A16" s="42" t="s">
        <v>12</v>
      </c>
      <c r="B16" s="38">
        <f>SUMSQ(E4:E13)</f>
        <v>13220</v>
      </c>
    </row>
    <row r="17" spans="1:2">
      <c r="A17" s="42" t="s">
        <v>14</v>
      </c>
      <c r="B17" s="38">
        <f>COUNT(B4:B13)</f>
        <v>10</v>
      </c>
    </row>
    <row r="18" spans="1:2">
      <c r="A18" s="42" t="s">
        <v>16</v>
      </c>
      <c r="B18" s="38">
        <f>SQRT(B16/B17)</f>
        <v>36.359317925395686</v>
      </c>
    </row>
    <row r="19" spans="1:2">
      <c r="A19" s="42" t="s">
        <v>18</v>
      </c>
      <c r="B19" s="38">
        <f>RSQ(B4:B13,C4:C13)</f>
        <v>4.055954072985599E-3</v>
      </c>
    </row>
    <row r="20" spans="1:2">
      <c r="A20" s="42" t="s">
        <v>20</v>
      </c>
      <c r="B20" s="38" t="s">
        <v>35</v>
      </c>
    </row>
    <row r="21" spans="1:2">
      <c r="A21" s="42" t="s">
        <v>23</v>
      </c>
      <c r="B21" s="38">
        <f>CORREL(B4:B13,C4:C13)</f>
        <v>6.3686372741628167E-2</v>
      </c>
    </row>
  </sheetData>
  <mergeCells count="2">
    <mergeCell ref="A2:E2"/>
    <mergeCell ref="A15:B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อุณหภูมิ_20240807</vt:lpstr>
      <vt:lpstr>กราฟอุณหภูมิ_20240807</vt:lpstr>
      <vt:lpstr>กรด-ด่าง_20240807</vt:lpstr>
      <vt:lpstr>กราฟกรด-ด่าง_20240807</vt:lpstr>
      <vt:lpstr>การนำไฟฟ้า_20240807</vt:lpstr>
      <vt:lpstr>กราฟการนำไฟฟ้า_20240807</vt:lpstr>
      <vt:lpstr>ความเค็ม_20240807</vt:lpstr>
      <vt:lpstr>กราฟความเค็ม_20240807</vt:lpstr>
      <vt:lpstr>ความขุ่น_20240807</vt:lpstr>
      <vt:lpstr>กราฟความขุ่น_20240807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2024-09-12T08:48:59Z</dcterms:created>
  <dcterms:modified xsi:type="dcterms:W3CDTF">2024-09-13T06:55:42Z</dcterms:modified>
</cp:coreProperties>
</file>