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R:\_Data 35 Dam\_BackUp\_Maps\_งานวิจัยคุณภาพน้ำอ่างเก็บน้ำบางพระ\24072567_บางพระUpdate\Output\ตารางข้อมูลสำรวจและดัชนี\"/>
    </mc:Choice>
  </mc:AlternateContent>
  <xr:revisionPtr revIDLastSave="0" documentId="13_ncr:1_{ADF0F4ED-3C69-430D-AF20-A26F8A013DFD}" xr6:coauthVersionLast="47" xr6:coauthVersionMax="47" xr10:uidLastSave="{00000000-0000-0000-0000-000000000000}"/>
  <bookViews>
    <workbookView xWindow="-108" yWindow="-108" windowWidth="23256" windowHeight="12456" activeTab="5" xr2:uid="{135ADE3B-AF85-4603-9879-E4E80265EEAC}"/>
  </bookViews>
  <sheets>
    <sheet name="อุณหภูมิ_20240731" sheetId="2" r:id="rId1"/>
    <sheet name="กราฟอุณหภูมิ_20240731" sheetId="8" r:id="rId2"/>
    <sheet name="กรด-ด่าง_20240731" sheetId="3" r:id="rId3"/>
    <sheet name="กราฟกรด-ด่าง_20240731" sheetId="9" r:id="rId4"/>
    <sheet name="การนำไฟฟ้า_20240731" sheetId="4" r:id="rId5"/>
    <sheet name="กราฟการนำไฟฟ้า_20240731" sheetId="10" r:id="rId6"/>
    <sheet name="ความเค็ม_20240731" sheetId="6" r:id="rId7"/>
    <sheet name="กราฟความเค็ม_20240731" sheetId="11" r:id="rId8"/>
    <sheet name="ความขุ่น_20240731" sheetId="7" r:id="rId9"/>
    <sheet name="กราฟความขุ่น_20240731" sheetId="12" r:id="rId10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7" l="1"/>
  <c r="E12" i="7"/>
  <c r="E11" i="7"/>
  <c r="E10" i="7"/>
  <c r="B21" i="7"/>
  <c r="E9" i="7"/>
  <c r="E8" i="7"/>
  <c r="B19" i="7"/>
  <c r="E7" i="7"/>
  <c r="E4" i="7"/>
  <c r="E5" i="7"/>
  <c r="E6" i="7"/>
  <c r="B16" i="7"/>
  <c r="B17" i="7"/>
  <c r="B18" i="7"/>
  <c r="E13" i="6"/>
  <c r="E12" i="6"/>
  <c r="E11" i="6"/>
  <c r="E10" i="6"/>
  <c r="B21" i="6"/>
  <c r="E9" i="6"/>
  <c r="E8" i="6"/>
  <c r="B19" i="6"/>
  <c r="E7" i="6"/>
  <c r="E4" i="6"/>
  <c r="E5" i="6"/>
  <c r="E6" i="6"/>
  <c r="B16" i="6"/>
  <c r="B17" i="6"/>
  <c r="B18" i="6"/>
  <c r="E13" i="4"/>
  <c r="E12" i="4"/>
  <c r="E11" i="4"/>
  <c r="B21" i="4"/>
  <c r="E10" i="4"/>
  <c r="E9" i="4"/>
  <c r="B19" i="4"/>
  <c r="E8" i="4"/>
  <c r="E4" i="4"/>
  <c r="E5" i="4"/>
  <c r="E6" i="4"/>
  <c r="E7" i="4"/>
  <c r="B16" i="4"/>
  <c r="B17" i="4"/>
  <c r="B18" i="4"/>
  <c r="E13" i="3"/>
  <c r="E12" i="3"/>
  <c r="E11" i="3"/>
  <c r="B21" i="3"/>
  <c r="E10" i="3"/>
  <c r="E9" i="3"/>
  <c r="B19" i="3"/>
  <c r="E8" i="3"/>
  <c r="E4" i="3"/>
  <c r="E5" i="3"/>
  <c r="E6" i="3"/>
  <c r="E7" i="3"/>
  <c r="B16" i="3"/>
  <c r="B17" i="3"/>
  <c r="B18" i="3"/>
  <c r="E13" i="2"/>
  <c r="E12" i="2"/>
  <c r="E11" i="2"/>
  <c r="E10" i="2"/>
  <c r="B21" i="2"/>
  <c r="E9" i="2"/>
  <c r="E8" i="2"/>
  <c r="B19" i="2"/>
  <c r="E7" i="2"/>
  <c r="E4" i="2"/>
  <c r="E5" i="2"/>
  <c r="E6" i="2"/>
  <c r="B16" i="2"/>
  <c r="B17" i="2"/>
  <c r="B18" i="2"/>
</calcChain>
</file>

<file path=xl/sharedStrings.xml><?xml version="1.0" encoding="utf-8"?>
<sst xmlns="http://schemas.openxmlformats.org/spreadsheetml/2006/main" count="175" uniqueCount="38">
  <si>
    <t>เกณฑ์มาตรฐาน</t>
  </si>
  <si>
    <t>&lt; 40</t>
  </si>
  <si>
    <t>6.5 - 8.5</t>
  </si>
  <si>
    <t>&lt; 2000</t>
  </si>
  <si>
    <t>&lt; 1.0</t>
  </si>
  <si>
    <t>&lt; 1300</t>
  </si>
  <si>
    <t>ตัวอย่างข้อมูลอุณหภูมิ อ่างเก็บน้ำบางพระ</t>
  </si>
  <si>
    <t>สถานีตรวจวัด</t>
  </si>
  <si>
    <t>ข้อมูลสถานีตรวจวัด</t>
  </si>
  <si>
    <t>ข้อมูลภาพถ่ายดาวเทียม</t>
  </si>
  <si>
    <t>ค่าความคลาดเคลื่อน</t>
  </si>
  <si>
    <t>P01</t>
  </si>
  <si>
    <t>Error^2</t>
  </si>
  <si>
    <t>P02</t>
  </si>
  <si>
    <t>Count</t>
  </si>
  <si>
    <t>P03</t>
  </si>
  <si>
    <t>RMSE</t>
  </si>
  <si>
    <t>P04</t>
  </si>
  <si>
    <t>Regression</t>
  </si>
  <si>
    <t>P05</t>
  </si>
  <si>
    <t>Linear Regression</t>
  </si>
  <si>
    <t>y = 0.5286x + 25.24</t>
  </si>
  <si>
    <t>P06</t>
  </si>
  <si>
    <t>Correlation</t>
  </si>
  <si>
    <t>P07</t>
  </si>
  <si>
    <t>P08</t>
  </si>
  <si>
    <t>P09</t>
  </si>
  <si>
    <t>P10</t>
  </si>
  <si>
    <t>ตัวอย่างข้อมูลกรด-ด่าง (pH) อ่างเก็บน้ำบางพระ</t>
  </si>
  <si>
    <t>y = 0.7604x + 1.7128</t>
  </si>
  <si>
    <t>ข้อมูลการนำไฟฟ้า (EC) อ่างเก็บน้ำบางพระ</t>
  </si>
  <si>
    <t>y = 2.0369x - 499.96</t>
  </si>
  <si>
    <t>ข้อมูลความเค็ม (NDSI) อ่างเก็บน้ำบางพระ</t>
  </si>
  <si>
    <t>y = -0.3824x + 0.2808</t>
  </si>
  <si>
    <t>ข้อมูลความขุ่น (TDS) อ่างเก็บน้ำบางพระ</t>
  </si>
  <si>
    <t>y = 1.1552x - 34.931</t>
  </si>
  <si>
    <t>วันที่ 31 กรกฏาคม 2567</t>
  </si>
  <si>
    <t>ความสัมพันธ์เชิงสถิติ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</si>
</sst>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CC99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49" fontId="2" fillId="0" borderId="8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1" fillId="0" borderId="3" xfId="0" applyFont="1" applyBorder="1"/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15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2" fontId="2" fillId="0" borderId="0" xfId="0" applyNumberFormat="1" applyFont="1"/>
    <xf numFmtId="0" fontId="1" fillId="2" borderId="7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1" fillId="6" borderId="12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1" fillId="6" borderId="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th-TH"/>
              <a:t>อุณหภูมิ (</a:t>
            </a:r>
            <a:r>
              <a:rPr lang="en-US"/>
              <a:t>LST)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อุณหภูมิ_20240731!$B$3</c:f>
              <c:strCache>
                <c:ptCount val="1"/>
                <c:pt idx="0">
                  <c:v>ข้อมูลสถานีตรวจวัด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อุณหภูมิ_20240731!$A$4:$A$13</c:f>
              <c:strCache>
                <c:ptCount val="10"/>
                <c:pt idx="0">
                  <c:v>P01</c:v>
                </c:pt>
                <c:pt idx="1">
                  <c:v>P02</c:v>
                </c:pt>
                <c:pt idx="2">
                  <c:v>P03</c:v>
                </c:pt>
                <c:pt idx="3">
                  <c:v>P04</c:v>
                </c:pt>
                <c:pt idx="4">
                  <c:v>P05</c:v>
                </c:pt>
                <c:pt idx="5">
                  <c:v>P06</c:v>
                </c:pt>
                <c:pt idx="6">
                  <c:v>P07</c:v>
                </c:pt>
                <c:pt idx="7">
                  <c:v>P08</c:v>
                </c:pt>
                <c:pt idx="8">
                  <c:v>P09</c:v>
                </c:pt>
                <c:pt idx="9">
                  <c:v>P10</c:v>
                </c:pt>
              </c:strCache>
            </c:strRef>
          </c:xVal>
          <c:yVal>
            <c:numRef>
              <c:f>อุณหภูมิ_20240731!$B$4:$B$13</c:f>
              <c:numCache>
                <c:formatCode>0.00</c:formatCode>
                <c:ptCount val="10"/>
                <c:pt idx="0">
                  <c:v>23.7</c:v>
                </c:pt>
                <c:pt idx="1">
                  <c:v>24.1</c:v>
                </c:pt>
                <c:pt idx="2">
                  <c:v>24.4</c:v>
                </c:pt>
                <c:pt idx="3">
                  <c:v>24.2</c:v>
                </c:pt>
                <c:pt idx="4">
                  <c:v>24.3</c:v>
                </c:pt>
                <c:pt idx="5">
                  <c:v>24.5</c:v>
                </c:pt>
                <c:pt idx="6">
                  <c:v>24.4</c:v>
                </c:pt>
                <c:pt idx="7">
                  <c:v>25.7</c:v>
                </c:pt>
                <c:pt idx="8">
                  <c:v>23.6</c:v>
                </c:pt>
                <c:pt idx="9">
                  <c:v>23.8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F2A-413F-A86F-A94ACB00A62D}"/>
            </c:ext>
          </c:extLst>
        </c:ser>
        <c:ser>
          <c:idx val="1"/>
          <c:order val="1"/>
          <c:tx>
            <c:strRef>
              <c:f>อุณหภูมิ_20240731!$C$3</c:f>
              <c:strCache>
                <c:ptCount val="1"/>
                <c:pt idx="0">
                  <c:v>ข้อมูลภาพถ่ายดาวเทียม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อุณหภูมิ_20240731!$A$4:$A$13</c:f>
              <c:strCache>
                <c:ptCount val="10"/>
                <c:pt idx="0">
                  <c:v>P01</c:v>
                </c:pt>
                <c:pt idx="1">
                  <c:v>P02</c:v>
                </c:pt>
                <c:pt idx="2">
                  <c:v>P03</c:v>
                </c:pt>
                <c:pt idx="3">
                  <c:v>P04</c:v>
                </c:pt>
                <c:pt idx="4">
                  <c:v>P05</c:v>
                </c:pt>
                <c:pt idx="5">
                  <c:v>P06</c:v>
                </c:pt>
                <c:pt idx="6">
                  <c:v>P07</c:v>
                </c:pt>
                <c:pt idx="7">
                  <c:v>P08</c:v>
                </c:pt>
                <c:pt idx="8">
                  <c:v>P09</c:v>
                </c:pt>
                <c:pt idx="9">
                  <c:v>P10</c:v>
                </c:pt>
              </c:strCache>
            </c:strRef>
          </c:xVal>
          <c:yVal>
            <c:numRef>
              <c:f>อุณหภูมิ_20240731!$C$4:$C$13</c:f>
              <c:numCache>
                <c:formatCode>0.00</c:formatCode>
                <c:ptCount val="10"/>
                <c:pt idx="0">
                  <c:v>37.700000000000003</c:v>
                </c:pt>
                <c:pt idx="1">
                  <c:v>37.799999999999997</c:v>
                </c:pt>
                <c:pt idx="2">
                  <c:v>37.700000000000003</c:v>
                </c:pt>
                <c:pt idx="3">
                  <c:v>37.299999999999997</c:v>
                </c:pt>
                <c:pt idx="4">
                  <c:v>39.200000000000003</c:v>
                </c:pt>
                <c:pt idx="5">
                  <c:v>38.200000000000003</c:v>
                </c:pt>
                <c:pt idx="6">
                  <c:v>37.4</c:v>
                </c:pt>
                <c:pt idx="7">
                  <c:v>39.1</c:v>
                </c:pt>
                <c:pt idx="8">
                  <c:v>37.9</c:v>
                </c:pt>
                <c:pt idx="9">
                  <c:v>38.4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F2A-413F-A86F-A94ACB00A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9020975"/>
        <c:axId val="1913963023"/>
      </c:scatterChart>
      <c:valAx>
        <c:axId val="1789020975"/>
        <c:scaling>
          <c:orientation val="minMax"/>
          <c:max val="10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h-TH"/>
                  <a:t>สถานีตรวจวัด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3963023"/>
        <c:crosses val="autoZero"/>
        <c:crossBetween val="midCat"/>
      </c:valAx>
      <c:valAx>
        <c:axId val="1913963023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h-TH"/>
                  <a:t>องศาเซลเซียส (°</a:t>
                </a:r>
                <a:r>
                  <a:rPr lang="en-US"/>
                  <a:t>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9020975"/>
        <c:crosses val="autoZero"/>
        <c:crossBetween val="midCat"/>
        <c:majorUnit val="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th-TH"/>
              <a:t>กรด-ด่าง (</a:t>
            </a:r>
            <a:r>
              <a:rPr lang="en-US"/>
              <a:t>pH</a:t>
            </a:r>
            <a:r>
              <a:rPr lang="th-TH"/>
              <a:t>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'กรด-ด่าง_20240731'!$B$3</c:f>
              <c:strCache>
                <c:ptCount val="1"/>
                <c:pt idx="0">
                  <c:v>ข้อมูลสถานีตรวจวัด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'กรด-ด่าง_20240731'!$A$4:$A$13</c:f>
              <c:strCache>
                <c:ptCount val="10"/>
                <c:pt idx="0">
                  <c:v>P01</c:v>
                </c:pt>
                <c:pt idx="1">
                  <c:v>P02</c:v>
                </c:pt>
                <c:pt idx="2">
                  <c:v>P03</c:v>
                </c:pt>
                <c:pt idx="3">
                  <c:v>P04</c:v>
                </c:pt>
                <c:pt idx="4">
                  <c:v>P05</c:v>
                </c:pt>
                <c:pt idx="5">
                  <c:v>P06</c:v>
                </c:pt>
                <c:pt idx="6">
                  <c:v>P07</c:v>
                </c:pt>
                <c:pt idx="7">
                  <c:v>P08</c:v>
                </c:pt>
                <c:pt idx="8">
                  <c:v>P09</c:v>
                </c:pt>
                <c:pt idx="9">
                  <c:v>P10</c:v>
                </c:pt>
              </c:strCache>
            </c:strRef>
          </c:xVal>
          <c:yVal>
            <c:numRef>
              <c:f>'กรด-ด่าง_20240731'!$B$4:$B$13</c:f>
              <c:numCache>
                <c:formatCode>0.00</c:formatCode>
                <c:ptCount val="10"/>
                <c:pt idx="0">
                  <c:v>7.06</c:v>
                </c:pt>
                <c:pt idx="1">
                  <c:v>7.12</c:v>
                </c:pt>
                <c:pt idx="2">
                  <c:v>6.96</c:v>
                </c:pt>
                <c:pt idx="3">
                  <c:v>7.05</c:v>
                </c:pt>
                <c:pt idx="4">
                  <c:v>7.16</c:v>
                </c:pt>
                <c:pt idx="5">
                  <c:v>7.14</c:v>
                </c:pt>
                <c:pt idx="6">
                  <c:v>7.2</c:v>
                </c:pt>
                <c:pt idx="7">
                  <c:v>7.15</c:v>
                </c:pt>
                <c:pt idx="8">
                  <c:v>7.15</c:v>
                </c:pt>
                <c:pt idx="9">
                  <c:v>7.11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8B-4AD6-84E3-C1A1DA175B17}"/>
            </c:ext>
          </c:extLst>
        </c:ser>
        <c:ser>
          <c:idx val="1"/>
          <c:order val="1"/>
          <c:tx>
            <c:strRef>
              <c:f>'กรด-ด่าง_20240731'!$C$3</c:f>
              <c:strCache>
                <c:ptCount val="1"/>
                <c:pt idx="0">
                  <c:v>ข้อมูลภาพถ่ายดาวเทียม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'กรด-ด่าง_20240731'!$A$4:$A$13</c:f>
              <c:strCache>
                <c:ptCount val="10"/>
                <c:pt idx="0">
                  <c:v>P01</c:v>
                </c:pt>
                <c:pt idx="1">
                  <c:v>P02</c:v>
                </c:pt>
                <c:pt idx="2">
                  <c:v>P03</c:v>
                </c:pt>
                <c:pt idx="3">
                  <c:v>P04</c:v>
                </c:pt>
                <c:pt idx="4">
                  <c:v>P05</c:v>
                </c:pt>
                <c:pt idx="5">
                  <c:v>P06</c:v>
                </c:pt>
                <c:pt idx="6">
                  <c:v>P07</c:v>
                </c:pt>
                <c:pt idx="7">
                  <c:v>P08</c:v>
                </c:pt>
                <c:pt idx="8">
                  <c:v>P09</c:v>
                </c:pt>
                <c:pt idx="9">
                  <c:v>P10</c:v>
                </c:pt>
              </c:strCache>
            </c:strRef>
          </c:xVal>
          <c:yVal>
            <c:numRef>
              <c:f>'กรด-ด่าง_20240731'!$C$4:$C$13</c:f>
              <c:numCache>
                <c:formatCode>0.00</c:formatCode>
                <c:ptCount val="10"/>
                <c:pt idx="0">
                  <c:v>7.11</c:v>
                </c:pt>
                <c:pt idx="1">
                  <c:v>7.14</c:v>
                </c:pt>
                <c:pt idx="2">
                  <c:v>7.03</c:v>
                </c:pt>
                <c:pt idx="3">
                  <c:v>7.02</c:v>
                </c:pt>
                <c:pt idx="4">
                  <c:v>7.1</c:v>
                </c:pt>
                <c:pt idx="5">
                  <c:v>7.15</c:v>
                </c:pt>
                <c:pt idx="6">
                  <c:v>7.21</c:v>
                </c:pt>
                <c:pt idx="7">
                  <c:v>7.17</c:v>
                </c:pt>
                <c:pt idx="8">
                  <c:v>7.19</c:v>
                </c:pt>
                <c:pt idx="9">
                  <c:v>7.07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C8B-4AD6-84E3-C1A1DA175B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9020975"/>
        <c:axId val="1913963023"/>
      </c:scatterChart>
      <c:valAx>
        <c:axId val="1789020975"/>
        <c:scaling>
          <c:orientation val="minMax"/>
          <c:max val="10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h-TH"/>
                  <a:t>สถานีตรวจวัด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3963023"/>
        <c:crosses val="autoZero"/>
        <c:crossBetween val="midCat"/>
      </c:valAx>
      <c:valAx>
        <c:axId val="1913963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h-TH"/>
                  <a:t>ค่า</a:t>
                </a:r>
                <a:r>
                  <a:rPr lang="th-TH" baseline="0"/>
                  <a:t> </a:t>
                </a:r>
                <a:r>
                  <a:rPr lang="en-US" baseline="0"/>
                  <a:t>pH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90209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th-TH"/>
              <a:t>การนำไฟฟ้า</a:t>
            </a:r>
            <a:r>
              <a:rPr lang="th-TH" baseline="0"/>
              <a:t> </a:t>
            </a:r>
            <a:r>
              <a:rPr lang="th-TH"/>
              <a:t>(</a:t>
            </a:r>
            <a:r>
              <a:rPr lang="en-US"/>
              <a:t>Ec</a:t>
            </a:r>
            <a:r>
              <a:rPr lang="th-TH"/>
              <a:t>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การนำไฟฟ้า_20240731!$B$3</c:f>
              <c:strCache>
                <c:ptCount val="1"/>
                <c:pt idx="0">
                  <c:v>ข้อมูลสถานีตรวจวัด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การนำไฟฟ้า_20240731!$A$4:$A$13</c:f>
              <c:strCache>
                <c:ptCount val="10"/>
                <c:pt idx="0">
                  <c:v>P01</c:v>
                </c:pt>
                <c:pt idx="1">
                  <c:v>P02</c:v>
                </c:pt>
                <c:pt idx="2">
                  <c:v>P03</c:v>
                </c:pt>
                <c:pt idx="3">
                  <c:v>P04</c:v>
                </c:pt>
                <c:pt idx="4">
                  <c:v>P05</c:v>
                </c:pt>
                <c:pt idx="5">
                  <c:v>P06</c:v>
                </c:pt>
                <c:pt idx="6">
                  <c:v>P07</c:v>
                </c:pt>
                <c:pt idx="7">
                  <c:v>P08</c:v>
                </c:pt>
                <c:pt idx="8">
                  <c:v>P09</c:v>
                </c:pt>
                <c:pt idx="9">
                  <c:v>P10</c:v>
                </c:pt>
              </c:strCache>
            </c:strRef>
          </c:xVal>
          <c:yVal>
            <c:numRef>
              <c:f>การนำไฟฟ้า_20240731!$B$4:$B$13</c:f>
              <c:numCache>
                <c:formatCode>0.00</c:formatCode>
                <c:ptCount val="10"/>
                <c:pt idx="0">
                  <c:v>500</c:v>
                </c:pt>
                <c:pt idx="1">
                  <c:v>492</c:v>
                </c:pt>
                <c:pt idx="2">
                  <c:v>489</c:v>
                </c:pt>
                <c:pt idx="3">
                  <c:v>484</c:v>
                </c:pt>
                <c:pt idx="4">
                  <c:v>455</c:v>
                </c:pt>
                <c:pt idx="5">
                  <c:v>475</c:v>
                </c:pt>
                <c:pt idx="6">
                  <c:v>491</c:v>
                </c:pt>
                <c:pt idx="7">
                  <c:v>486</c:v>
                </c:pt>
                <c:pt idx="8">
                  <c:v>479</c:v>
                </c:pt>
                <c:pt idx="9">
                  <c:v>496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719-4593-B69D-282E810F8049}"/>
            </c:ext>
          </c:extLst>
        </c:ser>
        <c:ser>
          <c:idx val="1"/>
          <c:order val="1"/>
          <c:tx>
            <c:strRef>
              <c:f>การนำไฟฟ้า_20240731!$C$3</c:f>
              <c:strCache>
                <c:ptCount val="1"/>
                <c:pt idx="0">
                  <c:v>ข้อมูลภาพถ่ายดาวเทียม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การนำไฟฟ้า_20240731!$A$4:$A$13</c:f>
              <c:strCache>
                <c:ptCount val="10"/>
                <c:pt idx="0">
                  <c:v>P01</c:v>
                </c:pt>
                <c:pt idx="1">
                  <c:v>P02</c:v>
                </c:pt>
                <c:pt idx="2">
                  <c:v>P03</c:v>
                </c:pt>
                <c:pt idx="3">
                  <c:v>P04</c:v>
                </c:pt>
                <c:pt idx="4">
                  <c:v>P05</c:v>
                </c:pt>
                <c:pt idx="5">
                  <c:v>P06</c:v>
                </c:pt>
                <c:pt idx="6">
                  <c:v>P07</c:v>
                </c:pt>
                <c:pt idx="7">
                  <c:v>P08</c:v>
                </c:pt>
                <c:pt idx="8">
                  <c:v>P09</c:v>
                </c:pt>
                <c:pt idx="9">
                  <c:v>P10</c:v>
                </c:pt>
              </c:strCache>
            </c:strRef>
          </c:xVal>
          <c:yVal>
            <c:numRef>
              <c:f>การนำไฟฟ้า_20240731!$C$4:$C$13</c:f>
              <c:numCache>
                <c:formatCode>0.00</c:formatCode>
                <c:ptCount val="10"/>
                <c:pt idx="0">
                  <c:v>498</c:v>
                </c:pt>
                <c:pt idx="1">
                  <c:v>625</c:v>
                </c:pt>
                <c:pt idx="2">
                  <c:v>479</c:v>
                </c:pt>
                <c:pt idx="3">
                  <c:v>436</c:v>
                </c:pt>
                <c:pt idx="4">
                  <c:v>433</c:v>
                </c:pt>
                <c:pt idx="5">
                  <c:v>469</c:v>
                </c:pt>
                <c:pt idx="6">
                  <c:v>482</c:v>
                </c:pt>
                <c:pt idx="7">
                  <c:v>493</c:v>
                </c:pt>
                <c:pt idx="8">
                  <c:v>471</c:v>
                </c:pt>
                <c:pt idx="9">
                  <c:v>487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719-4593-B69D-282E810F8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9020975"/>
        <c:axId val="1913963023"/>
      </c:scatterChart>
      <c:valAx>
        <c:axId val="1789020975"/>
        <c:scaling>
          <c:orientation val="minMax"/>
          <c:max val="10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h-TH"/>
                  <a:t>สถานีตรวจวัด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3963023"/>
        <c:crosses val="autoZero"/>
        <c:crossBetween val="midCat"/>
      </c:valAx>
      <c:valAx>
        <c:axId val="1913963023"/>
        <c:scaling>
          <c:orientation val="minMax"/>
          <c:min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us/cm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9020975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th-TH"/>
              <a:t>ความเค็ม (</a:t>
            </a:r>
            <a:r>
              <a:rPr lang="en-US" sz="1400" b="0" i="0" u="none" strike="noStrike" baseline="0">
                <a:effectLst/>
              </a:rPr>
              <a:t>Salinity</a:t>
            </a:r>
            <a:r>
              <a:rPr lang="th-TH"/>
              <a:t>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ความเค็ม_20240731!$B$3</c:f>
              <c:strCache>
                <c:ptCount val="1"/>
                <c:pt idx="0">
                  <c:v>ข้อมูลสถานีตรวจวัด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ความเค็ม_20240731!$A$4:$A$13</c:f>
              <c:strCache>
                <c:ptCount val="10"/>
                <c:pt idx="0">
                  <c:v>P01</c:v>
                </c:pt>
                <c:pt idx="1">
                  <c:v>P02</c:v>
                </c:pt>
                <c:pt idx="2">
                  <c:v>P03</c:v>
                </c:pt>
                <c:pt idx="3">
                  <c:v>P04</c:v>
                </c:pt>
                <c:pt idx="4">
                  <c:v>P05</c:v>
                </c:pt>
                <c:pt idx="5">
                  <c:v>P06</c:v>
                </c:pt>
                <c:pt idx="6">
                  <c:v>P07</c:v>
                </c:pt>
                <c:pt idx="7">
                  <c:v>P08</c:v>
                </c:pt>
                <c:pt idx="8">
                  <c:v>P09</c:v>
                </c:pt>
                <c:pt idx="9">
                  <c:v>P10</c:v>
                </c:pt>
              </c:strCache>
            </c:strRef>
          </c:xVal>
          <c:yVal>
            <c:numRef>
              <c:f>ความเค็ม_20240731!$B$4:$B$13</c:f>
              <c:numCache>
                <c:formatCode>0.00</c:formatCode>
                <c:ptCount val="10"/>
                <c:pt idx="0">
                  <c:v>0.251</c:v>
                </c:pt>
                <c:pt idx="1">
                  <c:v>0.247</c:v>
                </c:pt>
                <c:pt idx="2">
                  <c:v>0.245</c:v>
                </c:pt>
                <c:pt idx="3">
                  <c:v>0.24399999999999999</c:v>
                </c:pt>
                <c:pt idx="4">
                  <c:v>0.23899999999999999</c:v>
                </c:pt>
                <c:pt idx="5">
                  <c:v>0.23499999999999999</c:v>
                </c:pt>
                <c:pt idx="6">
                  <c:v>0.246</c:v>
                </c:pt>
                <c:pt idx="7">
                  <c:v>0.23100000000000001</c:v>
                </c:pt>
                <c:pt idx="8">
                  <c:v>0.23499999999999999</c:v>
                </c:pt>
                <c:pt idx="9">
                  <c:v>0.25700000000000001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B6-482F-93CE-01A1EB6889EB}"/>
            </c:ext>
          </c:extLst>
        </c:ser>
        <c:ser>
          <c:idx val="1"/>
          <c:order val="1"/>
          <c:tx>
            <c:strRef>
              <c:f>ความเค็ม_20240731!$C$3</c:f>
              <c:strCache>
                <c:ptCount val="1"/>
                <c:pt idx="0">
                  <c:v>ข้อมูลภาพถ่ายดาวเทียม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ความเค็ม_20240731!$A$4:$A$13</c:f>
              <c:strCache>
                <c:ptCount val="10"/>
                <c:pt idx="0">
                  <c:v>P01</c:v>
                </c:pt>
                <c:pt idx="1">
                  <c:v>P02</c:v>
                </c:pt>
                <c:pt idx="2">
                  <c:v>P03</c:v>
                </c:pt>
                <c:pt idx="3">
                  <c:v>P04</c:v>
                </c:pt>
                <c:pt idx="4">
                  <c:v>P05</c:v>
                </c:pt>
                <c:pt idx="5">
                  <c:v>P06</c:v>
                </c:pt>
                <c:pt idx="6">
                  <c:v>P07</c:v>
                </c:pt>
                <c:pt idx="7">
                  <c:v>P08</c:v>
                </c:pt>
                <c:pt idx="8">
                  <c:v>P09</c:v>
                </c:pt>
                <c:pt idx="9">
                  <c:v>P10</c:v>
                </c:pt>
              </c:strCache>
            </c:strRef>
          </c:xVal>
          <c:yVal>
            <c:numRef>
              <c:f>ความเค็ม_20240731!$C$4:$C$13</c:f>
              <c:numCache>
                <c:formatCode>0.00</c:formatCode>
                <c:ptCount val="10"/>
                <c:pt idx="0">
                  <c:v>0.19400000000000001</c:v>
                </c:pt>
                <c:pt idx="1">
                  <c:v>0.158</c:v>
                </c:pt>
                <c:pt idx="2">
                  <c:v>0.185</c:v>
                </c:pt>
                <c:pt idx="3">
                  <c:v>0.193</c:v>
                </c:pt>
                <c:pt idx="4">
                  <c:v>0.19700000000000001</c:v>
                </c:pt>
                <c:pt idx="5">
                  <c:v>0.185</c:v>
                </c:pt>
                <c:pt idx="6">
                  <c:v>0.19600000000000001</c:v>
                </c:pt>
                <c:pt idx="7">
                  <c:v>0.192</c:v>
                </c:pt>
                <c:pt idx="8">
                  <c:v>0.19500000000000001</c:v>
                </c:pt>
                <c:pt idx="9">
                  <c:v>0.184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2B6-482F-93CE-01A1EB688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9020975"/>
        <c:axId val="1913963023"/>
      </c:scatterChart>
      <c:valAx>
        <c:axId val="1789020975"/>
        <c:scaling>
          <c:orientation val="minMax"/>
          <c:max val="10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h-TH"/>
                  <a:t>สถานีตรวจวัด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3963023"/>
        <c:crosses val="autoZero"/>
        <c:crossBetween val="midCat"/>
      </c:valAx>
      <c:valAx>
        <c:axId val="1913963023"/>
        <c:scaling>
          <c:orientation val="minMax"/>
          <c:max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ppt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9020975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th-TH"/>
              <a:t>ความขุ่น (</a:t>
            </a:r>
            <a:r>
              <a:rPr lang="en-US" sz="1400" b="0" i="0" u="none" strike="noStrike" baseline="0">
                <a:effectLst/>
              </a:rPr>
              <a:t>TDS</a:t>
            </a:r>
            <a:r>
              <a:rPr lang="th-TH"/>
              <a:t>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ความขุ่น_20240731!$B$3</c:f>
              <c:strCache>
                <c:ptCount val="1"/>
                <c:pt idx="0">
                  <c:v>ข้อมูลสถานีตรวจวัด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ความขุ่น_20240731!$A$4:$A$13</c:f>
              <c:strCache>
                <c:ptCount val="10"/>
                <c:pt idx="0">
                  <c:v>P01</c:v>
                </c:pt>
                <c:pt idx="1">
                  <c:v>P02</c:v>
                </c:pt>
                <c:pt idx="2">
                  <c:v>P03</c:v>
                </c:pt>
                <c:pt idx="3">
                  <c:v>P04</c:v>
                </c:pt>
                <c:pt idx="4">
                  <c:v>P05</c:v>
                </c:pt>
                <c:pt idx="5">
                  <c:v>P06</c:v>
                </c:pt>
                <c:pt idx="6">
                  <c:v>P07</c:v>
                </c:pt>
                <c:pt idx="7">
                  <c:v>P08</c:v>
                </c:pt>
                <c:pt idx="8">
                  <c:v>P09</c:v>
                </c:pt>
                <c:pt idx="9">
                  <c:v>P10</c:v>
                </c:pt>
              </c:strCache>
            </c:strRef>
          </c:xVal>
          <c:yVal>
            <c:numRef>
              <c:f>ความขุ่น_20240731!$B$4:$B$13</c:f>
              <c:numCache>
                <c:formatCode>0.00</c:formatCode>
                <c:ptCount val="10"/>
                <c:pt idx="0">
                  <c:v>249</c:v>
                </c:pt>
                <c:pt idx="1">
                  <c:v>246</c:v>
                </c:pt>
                <c:pt idx="2">
                  <c:v>244</c:v>
                </c:pt>
                <c:pt idx="3">
                  <c:v>241</c:v>
                </c:pt>
                <c:pt idx="4">
                  <c:v>238</c:v>
                </c:pt>
                <c:pt idx="5">
                  <c:v>240</c:v>
                </c:pt>
                <c:pt idx="6">
                  <c:v>251</c:v>
                </c:pt>
                <c:pt idx="7">
                  <c:v>237</c:v>
                </c:pt>
                <c:pt idx="8">
                  <c:v>248</c:v>
                </c:pt>
                <c:pt idx="9">
                  <c:v>250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977-4B6A-894C-612A79B2E5B3}"/>
            </c:ext>
          </c:extLst>
        </c:ser>
        <c:ser>
          <c:idx val="1"/>
          <c:order val="1"/>
          <c:tx>
            <c:strRef>
              <c:f>ความขุ่น_20240731!$C$3</c:f>
              <c:strCache>
                <c:ptCount val="1"/>
                <c:pt idx="0">
                  <c:v>ข้อมูลภาพถ่ายดาวเทียม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ความขุ่น_20240731!$A$4:$A$13</c:f>
              <c:strCache>
                <c:ptCount val="10"/>
                <c:pt idx="0">
                  <c:v>P01</c:v>
                </c:pt>
                <c:pt idx="1">
                  <c:v>P02</c:v>
                </c:pt>
                <c:pt idx="2">
                  <c:v>P03</c:v>
                </c:pt>
                <c:pt idx="3">
                  <c:v>P04</c:v>
                </c:pt>
                <c:pt idx="4">
                  <c:v>P05</c:v>
                </c:pt>
                <c:pt idx="5">
                  <c:v>P06</c:v>
                </c:pt>
                <c:pt idx="6">
                  <c:v>P07</c:v>
                </c:pt>
                <c:pt idx="7">
                  <c:v>P08</c:v>
                </c:pt>
                <c:pt idx="8">
                  <c:v>P09</c:v>
                </c:pt>
                <c:pt idx="9">
                  <c:v>P10</c:v>
                </c:pt>
              </c:strCache>
            </c:strRef>
          </c:xVal>
          <c:yVal>
            <c:numRef>
              <c:f>ความขุ่น_20240731!$C$4:$C$13</c:f>
              <c:numCache>
                <c:formatCode>0.00</c:formatCode>
                <c:ptCount val="10"/>
                <c:pt idx="0">
                  <c:v>248</c:v>
                </c:pt>
                <c:pt idx="1">
                  <c:v>259</c:v>
                </c:pt>
                <c:pt idx="2">
                  <c:v>250</c:v>
                </c:pt>
                <c:pt idx="3">
                  <c:v>242</c:v>
                </c:pt>
                <c:pt idx="4">
                  <c:v>239</c:v>
                </c:pt>
                <c:pt idx="5">
                  <c:v>241</c:v>
                </c:pt>
                <c:pt idx="6">
                  <c:v>257</c:v>
                </c:pt>
                <c:pt idx="7">
                  <c:v>238</c:v>
                </c:pt>
                <c:pt idx="8">
                  <c:v>251</c:v>
                </c:pt>
                <c:pt idx="9">
                  <c:v>249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977-4B6A-894C-612A79B2E5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9020975"/>
        <c:axId val="1913963023"/>
      </c:scatterChart>
      <c:valAx>
        <c:axId val="1789020975"/>
        <c:scaling>
          <c:orientation val="minMax"/>
          <c:max val="10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h-TH"/>
                  <a:t>สถานีตรวจวัด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3963023"/>
        <c:crosses val="autoZero"/>
        <c:crossBetween val="midCat"/>
      </c:valAx>
      <c:valAx>
        <c:axId val="1913963023"/>
        <c:scaling>
          <c:orientation val="minMax"/>
          <c:max val="270"/>
          <c:min val="2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ppm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90209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11</xdr:col>
      <xdr:colOff>7620</xdr:colOff>
      <xdr:row>21</xdr:row>
      <xdr:rowOff>7620</xdr:rowOff>
    </xdr:to>
    <xdr:graphicFrame macro="">
      <xdr:nvGraphicFramePr>
        <xdr:cNvPr id="5" name="แผนภูมิ 4">
          <a:extLst>
            <a:ext uri="{FF2B5EF4-FFF2-40B4-BE49-F238E27FC236}">
              <a16:creationId xmlns:a16="http://schemas.microsoft.com/office/drawing/2014/main" id="{BD7EB179-2E06-4B99-9AAF-BEBD5D322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11</xdr:col>
      <xdr:colOff>7620</xdr:colOff>
      <xdr:row>21</xdr:row>
      <xdr:rowOff>7620</xdr:rowOff>
    </xdr:to>
    <xdr:graphicFrame macro="">
      <xdr:nvGraphicFramePr>
        <xdr:cNvPr id="2" name="แผนภูมิ 1">
          <a:extLst>
            <a:ext uri="{FF2B5EF4-FFF2-40B4-BE49-F238E27FC236}">
              <a16:creationId xmlns:a16="http://schemas.microsoft.com/office/drawing/2014/main" id="{2A476E5F-131E-4596-AF02-C42A110204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11</xdr:col>
      <xdr:colOff>7620</xdr:colOff>
      <xdr:row>21</xdr:row>
      <xdr:rowOff>7620</xdr:rowOff>
    </xdr:to>
    <xdr:graphicFrame macro="">
      <xdr:nvGraphicFramePr>
        <xdr:cNvPr id="2" name="แผนภูมิ 1">
          <a:extLst>
            <a:ext uri="{FF2B5EF4-FFF2-40B4-BE49-F238E27FC236}">
              <a16:creationId xmlns:a16="http://schemas.microsoft.com/office/drawing/2014/main" id="{4B9D013D-A8B3-48B7-8DC4-E227EB23AD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11</xdr:col>
      <xdr:colOff>7620</xdr:colOff>
      <xdr:row>21</xdr:row>
      <xdr:rowOff>7620</xdr:rowOff>
    </xdr:to>
    <xdr:graphicFrame macro="">
      <xdr:nvGraphicFramePr>
        <xdr:cNvPr id="2" name="แผนภูมิ 1">
          <a:extLst>
            <a:ext uri="{FF2B5EF4-FFF2-40B4-BE49-F238E27FC236}">
              <a16:creationId xmlns:a16="http://schemas.microsoft.com/office/drawing/2014/main" id="{B80BBA2D-1AE4-492D-89A7-16EC691F5D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11</xdr:col>
      <xdr:colOff>7620</xdr:colOff>
      <xdr:row>21</xdr:row>
      <xdr:rowOff>7620</xdr:rowOff>
    </xdr:to>
    <xdr:graphicFrame macro="">
      <xdr:nvGraphicFramePr>
        <xdr:cNvPr id="2" name="แผนภูมิ 1">
          <a:extLst>
            <a:ext uri="{FF2B5EF4-FFF2-40B4-BE49-F238E27FC236}">
              <a16:creationId xmlns:a16="http://schemas.microsoft.com/office/drawing/2014/main" id="{0042DA94-DB7F-4A22-8766-25D7150340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1B172-4DD1-4E4E-974B-5F1B4B980995}">
  <dimension ref="A1:F21"/>
  <sheetViews>
    <sheetView workbookViewId="0"/>
  </sheetViews>
  <sheetFormatPr defaultRowHeight="18"/>
  <cols>
    <col min="1" max="1" width="18.5546875" style="2" bestFit="1" customWidth="1"/>
    <col min="2" max="2" width="15.6640625" style="2" bestFit="1" customWidth="1"/>
    <col min="3" max="3" width="17.88671875" style="2" bestFit="1" customWidth="1"/>
    <col min="4" max="4" width="11.77734375" style="2" bestFit="1" customWidth="1"/>
    <col min="5" max="5" width="15.44140625" style="2" bestFit="1" customWidth="1"/>
    <col min="6" max="6" width="15.33203125" style="2" bestFit="1" customWidth="1"/>
    <col min="7" max="7" width="16.77734375" style="2" bestFit="1" customWidth="1"/>
    <col min="8" max="16384" width="8.88671875" style="2"/>
  </cols>
  <sheetData>
    <row r="1" spans="1:6">
      <c r="A1" s="1" t="s">
        <v>36</v>
      </c>
    </row>
    <row r="2" spans="1:6">
      <c r="A2" s="39" t="s">
        <v>6</v>
      </c>
      <c r="B2" s="40"/>
      <c r="C2" s="40"/>
      <c r="D2" s="40"/>
      <c r="E2" s="41"/>
    </row>
    <row r="3" spans="1:6">
      <c r="A3" s="20" t="s">
        <v>7</v>
      </c>
      <c r="B3" s="20" t="s">
        <v>8</v>
      </c>
      <c r="C3" s="20" t="s">
        <v>9</v>
      </c>
      <c r="D3" s="20" t="s">
        <v>0</v>
      </c>
      <c r="E3" s="21" t="s">
        <v>10</v>
      </c>
      <c r="F3" s="3"/>
    </row>
    <row r="4" spans="1:6">
      <c r="A4" s="4" t="s">
        <v>11</v>
      </c>
      <c r="B4" s="5">
        <v>23.7</v>
      </c>
      <c r="C4" s="5">
        <v>37.700000000000003</v>
      </c>
      <c r="D4" s="6" t="s">
        <v>1</v>
      </c>
      <c r="E4" s="7">
        <f t="shared" ref="E4:E13" si="0">ABS(B4-C4)</f>
        <v>14.000000000000004</v>
      </c>
    </row>
    <row r="5" spans="1:6">
      <c r="A5" s="8" t="s">
        <v>13</v>
      </c>
      <c r="B5" s="9">
        <v>24.1</v>
      </c>
      <c r="C5" s="9">
        <v>37.799999999999997</v>
      </c>
      <c r="D5" s="10" t="s">
        <v>1</v>
      </c>
      <c r="E5" s="11">
        <f t="shared" si="0"/>
        <v>13.699999999999996</v>
      </c>
    </row>
    <row r="6" spans="1:6">
      <c r="A6" s="8" t="s">
        <v>15</v>
      </c>
      <c r="B6" s="9">
        <v>24.4</v>
      </c>
      <c r="C6" s="9">
        <v>37.700000000000003</v>
      </c>
      <c r="D6" s="10" t="s">
        <v>1</v>
      </c>
      <c r="E6" s="11">
        <f t="shared" si="0"/>
        <v>13.300000000000004</v>
      </c>
    </row>
    <row r="7" spans="1:6">
      <c r="A7" s="8" t="s">
        <v>17</v>
      </c>
      <c r="B7" s="9">
        <v>24.2</v>
      </c>
      <c r="C7" s="9">
        <v>37.299999999999997</v>
      </c>
      <c r="D7" s="10" t="s">
        <v>1</v>
      </c>
      <c r="E7" s="11">
        <f t="shared" si="0"/>
        <v>13.099999999999998</v>
      </c>
    </row>
    <row r="8" spans="1:6">
      <c r="A8" s="8" t="s">
        <v>19</v>
      </c>
      <c r="B8" s="9">
        <v>24.3</v>
      </c>
      <c r="C8" s="9">
        <v>39.200000000000003</v>
      </c>
      <c r="D8" s="10" t="s">
        <v>1</v>
      </c>
      <c r="E8" s="11">
        <f t="shared" si="0"/>
        <v>14.900000000000002</v>
      </c>
    </row>
    <row r="9" spans="1:6">
      <c r="A9" s="8" t="s">
        <v>22</v>
      </c>
      <c r="B9" s="9">
        <v>24.5</v>
      </c>
      <c r="C9" s="9">
        <v>38.200000000000003</v>
      </c>
      <c r="D9" s="10" t="s">
        <v>1</v>
      </c>
      <c r="E9" s="11">
        <f t="shared" si="0"/>
        <v>13.700000000000003</v>
      </c>
    </row>
    <row r="10" spans="1:6">
      <c r="A10" s="8" t="s">
        <v>24</v>
      </c>
      <c r="B10" s="9">
        <v>24.4</v>
      </c>
      <c r="C10" s="9">
        <v>37.4</v>
      </c>
      <c r="D10" s="10" t="s">
        <v>1</v>
      </c>
      <c r="E10" s="11">
        <f t="shared" si="0"/>
        <v>13</v>
      </c>
    </row>
    <row r="11" spans="1:6">
      <c r="A11" s="8" t="s">
        <v>25</v>
      </c>
      <c r="B11" s="9">
        <v>25.7</v>
      </c>
      <c r="C11" s="9">
        <v>39.1</v>
      </c>
      <c r="D11" s="10" t="s">
        <v>1</v>
      </c>
      <c r="E11" s="11">
        <f t="shared" si="0"/>
        <v>13.400000000000002</v>
      </c>
    </row>
    <row r="12" spans="1:6">
      <c r="A12" s="8" t="s">
        <v>26</v>
      </c>
      <c r="B12" s="9">
        <v>23.6</v>
      </c>
      <c r="C12" s="9">
        <v>37.9</v>
      </c>
      <c r="D12" s="10" t="s">
        <v>1</v>
      </c>
      <c r="E12" s="11">
        <f t="shared" si="0"/>
        <v>14.299999999999997</v>
      </c>
    </row>
    <row r="13" spans="1:6">
      <c r="A13" s="12" t="s">
        <v>27</v>
      </c>
      <c r="B13" s="13">
        <v>23.8</v>
      </c>
      <c r="C13" s="13">
        <v>38.4</v>
      </c>
      <c r="D13" s="14" t="s">
        <v>1</v>
      </c>
      <c r="E13" s="15">
        <f t="shared" si="0"/>
        <v>14.599999999999998</v>
      </c>
    </row>
    <row r="14" spans="1:6">
      <c r="A14" s="12"/>
      <c r="B14" s="13"/>
      <c r="C14" s="16"/>
      <c r="D14" s="17"/>
      <c r="E14" s="16"/>
    </row>
    <row r="15" spans="1:6">
      <c r="A15" s="42" t="s">
        <v>37</v>
      </c>
      <c r="B15" s="42"/>
    </row>
    <row r="16" spans="1:6">
      <c r="A16" s="19" t="s">
        <v>12</v>
      </c>
      <c r="B16" s="18">
        <f>SUMSQ(E4:E13)</f>
        <v>1908.1000000000001</v>
      </c>
    </row>
    <row r="17" spans="1:2">
      <c r="A17" s="19" t="s">
        <v>14</v>
      </c>
      <c r="B17" s="18">
        <f>COUNT(B4:B13)</f>
        <v>10</v>
      </c>
    </row>
    <row r="18" spans="1:2">
      <c r="A18" s="19" t="s">
        <v>16</v>
      </c>
      <c r="B18" s="18">
        <f>SQRT(B16/B17)</f>
        <v>13.813399291991816</v>
      </c>
    </row>
    <row r="19" spans="1:2">
      <c r="A19" s="19" t="s">
        <v>18</v>
      </c>
      <c r="B19" s="18">
        <f>RSQ(B4:B13,C4:C13)</f>
        <v>0.2276065527748537</v>
      </c>
    </row>
    <row r="20" spans="1:2">
      <c r="A20" s="19" t="s">
        <v>20</v>
      </c>
      <c r="B20" s="18" t="s">
        <v>21</v>
      </c>
    </row>
    <row r="21" spans="1:2">
      <c r="A21" s="19" t="s">
        <v>23</v>
      </c>
      <c r="B21" s="18">
        <f>CORREL(B4:B13,C4:C13)</f>
        <v>0.47708128529093824</v>
      </c>
    </row>
  </sheetData>
  <mergeCells count="2">
    <mergeCell ref="A2:E2"/>
    <mergeCell ref="A15:B1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C2C80-FC81-4D3F-B6A9-4A11B92507BB}">
  <dimension ref="A1"/>
  <sheetViews>
    <sheetView workbookViewId="0">
      <selection activeCell="A2" sqref="A2:E2"/>
    </sheetView>
  </sheetViews>
  <sheetFormatPr defaultRowHeight="14.4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9515A-3E03-40A7-8798-7CC8A46089E1}">
  <dimension ref="A1"/>
  <sheetViews>
    <sheetView workbookViewId="0">
      <selection activeCell="A2" sqref="A2:E2"/>
    </sheetView>
  </sheetViews>
  <sheetFormatPr defaultRowHeight="14.4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6D9A9-9D74-4616-B654-B3978275E327}">
  <dimension ref="A1:F21"/>
  <sheetViews>
    <sheetView workbookViewId="0"/>
  </sheetViews>
  <sheetFormatPr defaultRowHeight="18"/>
  <cols>
    <col min="1" max="1" width="15.33203125" style="2" bestFit="1" customWidth="1"/>
    <col min="2" max="2" width="17.88671875" style="2" bestFit="1" customWidth="1"/>
    <col min="3" max="3" width="20.77734375" style="2" bestFit="1" customWidth="1"/>
    <col min="4" max="4" width="14" style="2" bestFit="1" customWidth="1"/>
    <col min="5" max="5" width="18.109375" style="2" bestFit="1" customWidth="1"/>
    <col min="6" max="6" width="15.33203125" style="2" bestFit="1" customWidth="1"/>
    <col min="7" max="7" width="17.88671875" style="2" bestFit="1" customWidth="1"/>
    <col min="8" max="16384" width="8.88671875" style="2"/>
  </cols>
  <sheetData>
    <row r="1" spans="1:6">
      <c r="A1" s="1" t="s">
        <v>36</v>
      </c>
    </row>
    <row r="2" spans="1:6">
      <c r="A2" s="43" t="s">
        <v>28</v>
      </c>
      <c r="B2" s="44"/>
      <c r="C2" s="44"/>
      <c r="D2" s="44"/>
      <c r="E2" s="45"/>
    </row>
    <row r="3" spans="1:6">
      <c r="A3" s="34" t="s">
        <v>7</v>
      </c>
      <c r="B3" s="35" t="s">
        <v>8</v>
      </c>
      <c r="C3" s="36" t="s">
        <v>9</v>
      </c>
      <c r="D3" s="35" t="s">
        <v>0</v>
      </c>
      <c r="E3" s="37" t="s">
        <v>10</v>
      </c>
    </row>
    <row r="4" spans="1:6">
      <c r="A4" s="28" t="s">
        <v>11</v>
      </c>
      <c r="B4" s="5">
        <v>7.06</v>
      </c>
      <c r="C4" s="29">
        <v>7.11</v>
      </c>
      <c r="D4" s="6" t="s">
        <v>2</v>
      </c>
      <c r="E4" s="7">
        <f>ABS(B4-C4)</f>
        <v>5.0000000000000711E-2</v>
      </c>
      <c r="F4" s="38"/>
    </row>
    <row r="5" spans="1:6">
      <c r="A5" s="30" t="s">
        <v>13</v>
      </c>
      <c r="B5" s="9">
        <v>7.12</v>
      </c>
      <c r="C5" s="31">
        <v>7.14</v>
      </c>
      <c r="D5" s="10" t="s">
        <v>2</v>
      </c>
      <c r="E5" s="11">
        <f t="shared" ref="E5:E9" si="0">ABS(B5-C5)</f>
        <v>1.9999999999999574E-2</v>
      </c>
    </row>
    <row r="6" spans="1:6">
      <c r="A6" s="30" t="s">
        <v>15</v>
      </c>
      <c r="B6" s="9">
        <v>6.96</v>
      </c>
      <c r="C6" s="31">
        <v>7.03</v>
      </c>
      <c r="D6" s="10" t="s">
        <v>2</v>
      </c>
      <c r="E6" s="11">
        <f t="shared" si="0"/>
        <v>7.0000000000000284E-2</v>
      </c>
    </row>
    <row r="7" spans="1:6">
      <c r="A7" s="30" t="s">
        <v>17</v>
      </c>
      <c r="B7" s="9">
        <v>7.05</v>
      </c>
      <c r="C7" s="31">
        <v>7.02</v>
      </c>
      <c r="D7" s="10" t="s">
        <v>2</v>
      </c>
      <c r="E7" s="11">
        <f t="shared" si="0"/>
        <v>3.0000000000000249E-2</v>
      </c>
    </row>
    <row r="8" spans="1:6">
      <c r="A8" s="30" t="s">
        <v>19</v>
      </c>
      <c r="B8" s="9">
        <v>7.16</v>
      </c>
      <c r="C8" s="31">
        <v>7.1</v>
      </c>
      <c r="D8" s="10" t="s">
        <v>2</v>
      </c>
      <c r="E8" s="11">
        <f t="shared" si="0"/>
        <v>6.0000000000000497E-2</v>
      </c>
    </row>
    <row r="9" spans="1:6">
      <c r="A9" s="30" t="s">
        <v>22</v>
      </c>
      <c r="B9" s="9">
        <v>7.14</v>
      </c>
      <c r="C9" s="31">
        <v>7.15</v>
      </c>
      <c r="D9" s="10" t="s">
        <v>2</v>
      </c>
      <c r="E9" s="11">
        <f t="shared" si="0"/>
        <v>1.0000000000000675E-2</v>
      </c>
    </row>
    <row r="10" spans="1:6">
      <c r="A10" s="30" t="s">
        <v>24</v>
      </c>
      <c r="B10" s="9">
        <v>7.2</v>
      </c>
      <c r="C10" s="31">
        <v>7.21</v>
      </c>
      <c r="D10" s="10" t="s">
        <v>2</v>
      </c>
      <c r="E10" s="11">
        <f>ABS(B10-C10)</f>
        <v>9.9999999999997868E-3</v>
      </c>
    </row>
    <row r="11" spans="1:6">
      <c r="A11" s="30" t="s">
        <v>25</v>
      </c>
      <c r="B11" s="9">
        <v>7.15</v>
      </c>
      <c r="C11" s="31">
        <v>7.17</v>
      </c>
      <c r="D11" s="10" t="s">
        <v>2</v>
      </c>
      <c r="E11" s="11">
        <f t="shared" ref="E11:E13" si="1">ABS(B11-C11)</f>
        <v>1.9999999999999574E-2</v>
      </c>
    </row>
    <row r="12" spans="1:6">
      <c r="A12" s="30" t="s">
        <v>26</v>
      </c>
      <c r="B12" s="9">
        <v>7.15</v>
      </c>
      <c r="C12" s="31">
        <v>7.19</v>
      </c>
      <c r="D12" s="10" t="s">
        <v>2</v>
      </c>
      <c r="E12" s="11">
        <f t="shared" si="1"/>
        <v>4.0000000000000036E-2</v>
      </c>
    </row>
    <row r="13" spans="1:6">
      <c r="A13" s="32" t="s">
        <v>27</v>
      </c>
      <c r="B13" s="13">
        <v>7.11</v>
      </c>
      <c r="C13" s="33">
        <v>7.07</v>
      </c>
      <c r="D13" s="14" t="s">
        <v>2</v>
      </c>
      <c r="E13" s="15">
        <f t="shared" si="1"/>
        <v>4.0000000000000036E-2</v>
      </c>
    </row>
    <row r="14" spans="1:6" s="1" customFormat="1"/>
    <row r="15" spans="1:6">
      <c r="A15" s="42" t="s">
        <v>37</v>
      </c>
      <c r="B15" s="42"/>
    </row>
    <row r="16" spans="1:6">
      <c r="A16" s="19" t="s">
        <v>12</v>
      </c>
      <c r="B16" s="18">
        <f>SUMSQ(E4:E13)</f>
        <v>1.6100000000000166E-2</v>
      </c>
    </row>
    <row r="17" spans="1:2">
      <c r="A17" s="19" t="s">
        <v>14</v>
      </c>
      <c r="B17" s="18">
        <f>COUNT(B4:B13)</f>
        <v>10</v>
      </c>
    </row>
    <row r="18" spans="1:2">
      <c r="A18" s="19" t="s">
        <v>16</v>
      </c>
      <c r="B18" s="18">
        <f>SQRT(B16/B17)</f>
        <v>4.0124805295477968E-2</v>
      </c>
    </row>
    <row r="19" spans="1:2">
      <c r="A19" s="19" t="s">
        <v>18</v>
      </c>
      <c r="B19" s="18">
        <f>RSQ(B4:B13,C4:C13)</f>
        <v>0.66223715752487233</v>
      </c>
    </row>
    <row r="20" spans="1:2">
      <c r="A20" s="19" t="s">
        <v>20</v>
      </c>
      <c r="B20" s="18" t="s">
        <v>29</v>
      </c>
    </row>
    <row r="21" spans="1:2">
      <c r="A21" s="19" t="s">
        <v>23</v>
      </c>
      <c r="B21" s="18">
        <f>CORREL(B4:B13,C4:C13)</f>
        <v>0.81377955093801213</v>
      </c>
    </row>
  </sheetData>
  <mergeCells count="2">
    <mergeCell ref="A2:E2"/>
    <mergeCell ref="A15:B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B2217-63C1-4BEA-B913-32B7CCD61009}">
  <dimension ref="A1"/>
  <sheetViews>
    <sheetView workbookViewId="0">
      <selection activeCell="A2" sqref="A2:E2"/>
    </sheetView>
  </sheetViews>
  <sheetFormatPr defaultRowHeight="14.4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D362B-29FB-4BF0-B656-B21449F75202}">
  <dimension ref="A1:E21"/>
  <sheetViews>
    <sheetView workbookViewId="0">
      <selection activeCell="A2" sqref="A2:E2"/>
    </sheetView>
  </sheetViews>
  <sheetFormatPr defaultRowHeight="18"/>
  <cols>
    <col min="1" max="1" width="15.33203125" style="2" bestFit="1" customWidth="1"/>
    <col min="2" max="2" width="17.5546875" style="2" bestFit="1" customWidth="1"/>
    <col min="3" max="3" width="20.77734375" style="2" bestFit="1" customWidth="1"/>
    <col min="4" max="4" width="14" style="2" bestFit="1" customWidth="1"/>
    <col min="5" max="5" width="18.109375" style="2" bestFit="1" customWidth="1"/>
    <col min="6" max="6" width="15.33203125" style="2" bestFit="1" customWidth="1"/>
    <col min="7" max="7" width="17.5546875" style="2" bestFit="1" customWidth="1"/>
    <col min="8" max="16384" width="8.88671875" style="2"/>
  </cols>
  <sheetData>
    <row r="1" spans="1:5">
      <c r="A1" s="1" t="s">
        <v>36</v>
      </c>
    </row>
    <row r="2" spans="1:5">
      <c r="A2" s="46" t="s">
        <v>30</v>
      </c>
      <c r="B2" s="47"/>
      <c r="C2" s="47"/>
      <c r="D2" s="47"/>
      <c r="E2" s="48"/>
    </row>
    <row r="3" spans="1:5">
      <c r="A3" s="26" t="s">
        <v>7</v>
      </c>
      <c r="B3" s="26" t="s">
        <v>8</v>
      </c>
      <c r="C3" s="26" t="s">
        <v>9</v>
      </c>
      <c r="D3" s="27" t="s">
        <v>0</v>
      </c>
      <c r="E3" s="26" t="s">
        <v>10</v>
      </c>
    </row>
    <row r="4" spans="1:5">
      <c r="A4" s="10" t="s">
        <v>11</v>
      </c>
      <c r="B4" s="9">
        <v>500</v>
      </c>
      <c r="C4" s="9">
        <v>498</v>
      </c>
      <c r="D4" s="3" t="s">
        <v>3</v>
      </c>
      <c r="E4" s="9">
        <f>ABS(B4-C4)</f>
        <v>2</v>
      </c>
    </row>
    <row r="5" spans="1:5">
      <c r="A5" s="10" t="s">
        <v>13</v>
      </c>
      <c r="B5" s="9">
        <v>492</v>
      </c>
      <c r="C5" s="9">
        <v>625</v>
      </c>
      <c r="D5" s="3" t="s">
        <v>3</v>
      </c>
      <c r="E5" s="9">
        <f t="shared" ref="E5:E13" si="0">ABS(B5-C5)</f>
        <v>133</v>
      </c>
    </row>
    <row r="6" spans="1:5">
      <c r="A6" s="10" t="s">
        <v>15</v>
      </c>
      <c r="B6" s="9">
        <v>489</v>
      </c>
      <c r="C6" s="9">
        <v>479</v>
      </c>
      <c r="D6" s="3" t="s">
        <v>3</v>
      </c>
      <c r="E6" s="9">
        <f t="shared" si="0"/>
        <v>10</v>
      </c>
    </row>
    <row r="7" spans="1:5">
      <c r="A7" s="10" t="s">
        <v>17</v>
      </c>
      <c r="B7" s="9">
        <v>484</v>
      </c>
      <c r="C7" s="9">
        <v>436</v>
      </c>
      <c r="D7" s="3" t="s">
        <v>3</v>
      </c>
      <c r="E7" s="9">
        <f t="shared" si="0"/>
        <v>48</v>
      </c>
    </row>
    <row r="8" spans="1:5">
      <c r="A8" s="10" t="s">
        <v>19</v>
      </c>
      <c r="B8" s="9">
        <v>455</v>
      </c>
      <c r="C8" s="9">
        <v>433</v>
      </c>
      <c r="D8" s="3" t="s">
        <v>3</v>
      </c>
      <c r="E8" s="9">
        <f t="shared" si="0"/>
        <v>22</v>
      </c>
    </row>
    <row r="9" spans="1:5">
      <c r="A9" s="10" t="s">
        <v>22</v>
      </c>
      <c r="B9" s="9">
        <v>475</v>
      </c>
      <c r="C9" s="9">
        <v>469</v>
      </c>
      <c r="D9" s="3" t="s">
        <v>3</v>
      </c>
      <c r="E9" s="9">
        <f t="shared" si="0"/>
        <v>6</v>
      </c>
    </row>
    <row r="10" spans="1:5">
      <c r="A10" s="10" t="s">
        <v>24</v>
      </c>
      <c r="B10" s="9">
        <v>491</v>
      </c>
      <c r="C10" s="9">
        <v>482</v>
      </c>
      <c r="D10" s="3" t="s">
        <v>3</v>
      </c>
      <c r="E10" s="9">
        <f t="shared" si="0"/>
        <v>9</v>
      </c>
    </row>
    <row r="11" spans="1:5">
      <c r="A11" s="10" t="s">
        <v>25</v>
      </c>
      <c r="B11" s="9">
        <v>486</v>
      </c>
      <c r="C11" s="9">
        <v>493</v>
      </c>
      <c r="D11" s="3" t="s">
        <v>3</v>
      </c>
      <c r="E11" s="9">
        <f t="shared" si="0"/>
        <v>7</v>
      </c>
    </row>
    <row r="12" spans="1:5">
      <c r="A12" s="10" t="s">
        <v>26</v>
      </c>
      <c r="B12" s="9">
        <v>479</v>
      </c>
      <c r="C12" s="9">
        <v>471</v>
      </c>
      <c r="D12" s="3" t="s">
        <v>3</v>
      </c>
      <c r="E12" s="9">
        <f t="shared" si="0"/>
        <v>8</v>
      </c>
    </row>
    <row r="13" spans="1:5">
      <c r="A13" s="14" t="s">
        <v>27</v>
      </c>
      <c r="B13" s="13">
        <v>496</v>
      </c>
      <c r="C13" s="13">
        <v>487</v>
      </c>
      <c r="D13" s="25" t="s">
        <v>3</v>
      </c>
      <c r="E13" s="13">
        <f t="shared" si="0"/>
        <v>9</v>
      </c>
    </row>
    <row r="14" spans="1:5" s="1" customFormat="1"/>
    <row r="15" spans="1:5">
      <c r="A15" s="42" t="s">
        <v>37</v>
      </c>
      <c r="B15" s="42"/>
    </row>
    <row r="16" spans="1:5">
      <c r="A16" s="19" t="s">
        <v>12</v>
      </c>
      <c r="B16" s="18">
        <f>SUMSQ(E4:E13)</f>
        <v>20892</v>
      </c>
    </row>
    <row r="17" spans="1:2">
      <c r="A17" s="19" t="s">
        <v>14</v>
      </c>
      <c r="B17" s="18">
        <f>COUNT(B4:B13)</f>
        <v>10</v>
      </c>
    </row>
    <row r="18" spans="1:2">
      <c r="A18" s="19" t="s">
        <v>16</v>
      </c>
      <c r="B18" s="18">
        <f>SQRT(B16/B17)</f>
        <v>45.707767392424671</v>
      </c>
    </row>
    <row r="19" spans="1:2">
      <c r="A19" s="19" t="s">
        <v>18</v>
      </c>
      <c r="B19" s="18">
        <f>RSQ(B4:B13,C4:C13)</f>
        <v>0.24254281269269504</v>
      </c>
    </row>
    <row r="20" spans="1:2">
      <c r="A20" s="19" t="s">
        <v>20</v>
      </c>
      <c r="B20" s="18" t="s">
        <v>31</v>
      </c>
    </row>
    <row r="21" spans="1:2">
      <c r="A21" s="19" t="s">
        <v>23</v>
      </c>
      <c r="B21" s="18">
        <f>CORREL(B4:B13,C4:C13)</f>
        <v>0.49248635787470801</v>
      </c>
    </row>
  </sheetData>
  <mergeCells count="2">
    <mergeCell ref="A2:E2"/>
    <mergeCell ref="A15:B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7064C-04E9-472F-854E-62056F539CBA}">
  <dimension ref="A1"/>
  <sheetViews>
    <sheetView tabSelected="1" workbookViewId="0">
      <selection activeCell="P17" sqref="P17"/>
    </sheetView>
  </sheetViews>
  <sheetFormatPr defaultRowHeight="14.4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D5F88-3A3D-4178-848A-F53375647E14}">
  <dimension ref="A1:E21"/>
  <sheetViews>
    <sheetView workbookViewId="0">
      <selection activeCell="F22" sqref="F22"/>
    </sheetView>
  </sheetViews>
  <sheetFormatPr defaultRowHeight="18"/>
  <cols>
    <col min="1" max="1" width="15.33203125" style="2" bestFit="1" customWidth="1"/>
    <col min="2" max="2" width="18.5546875" style="2" bestFit="1" customWidth="1"/>
    <col min="3" max="3" width="20.77734375" style="2" bestFit="1" customWidth="1"/>
    <col min="4" max="4" width="14" style="2" bestFit="1" customWidth="1"/>
    <col min="5" max="5" width="18.109375" style="2" bestFit="1" customWidth="1"/>
    <col min="6" max="6" width="15.33203125" style="2" bestFit="1" customWidth="1"/>
    <col min="7" max="7" width="18.5546875" style="2" bestFit="1" customWidth="1"/>
    <col min="8" max="16384" width="8.88671875" style="2"/>
  </cols>
  <sheetData>
    <row r="1" spans="1:5">
      <c r="A1" s="1" t="s">
        <v>36</v>
      </c>
    </row>
    <row r="2" spans="1:5">
      <c r="A2" s="49" t="s">
        <v>32</v>
      </c>
      <c r="B2" s="50"/>
      <c r="C2" s="50"/>
      <c r="D2" s="50"/>
      <c r="E2" s="51"/>
    </row>
    <row r="3" spans="1:5">
      <c r="A3" s="23" t="s">
        <v>7</v>
      </c>
      <c r="B3" s="23" t="s">
        <v>8</v>
      </c>
      <c r="C3" s="23" t="s">
        <v>9</v>
      </c>
      <c r="D3" s="23" t="s">
        <v>0</v>
      </c>
      <c r="E3" s="24" t="s">
        <v>10</v>
      </c>
    </row>
    <row r="4" spans="1:5">
      <c r="A4" s="10" t="s">
        <v>11</v>
      </c>
      <c r="B4" s="9">
        <v>0.251</v>
      </c>
      <c r="C4" s="9">
        <v>0.19400000000000001</v>
      </c>
      <c r="D4" s="10" t="s">
        <v>4</v>
      </c>
      <c r="E4" s="11">
        <f>ABS(B4-C4)</f>
        <v>5.6999999999999995E-2</v>
      </c>
    </row>
    <row r="5" spans="1:5">
      <c r="A5" s="10" t="s">
        <v>13</v>
      </c>
      <c r="B5" s="9">
        <v>0.247</v>
      </c>
      <c r="C5" s="9">
        <v>0.158</v>
      </c>
      <c r="D5" s="10" t="s">
        <v>4</v>
      </c>
      <c r="E5" s="11">
        <f t="shared" ref="E5:E13" si="0">ABS(B5-C5)</f>
        <v>8.8999999999999996E-2</v>
      </c>
    </row>
    <row r="6" spans="1:5">
      <c r="A6" s="10" t="s">
        <v>15</v>
      </c>
      <c r="B6" s="9">
        <v>0.245</v>
      </c>
      <c r="C6" s="9">
        <v>0.185</v>
      </c>
      <c r="D6" s="10" t="s">
        <v>4</v>
      </c>
      <c r="E6" s="11">
        <f t="shared" si="0"/>
        <v>0.06</v>
      </c>
    </row>
    <row r="7" spans="1:5">
      <c r="A7" s="10" t="s">
        <v>17</v>
      </c>
      <c r="B7" s="9">
        <v>0.24399999999999999</v>
      </c>
      <c r="C7" s="9">
        <v>0.193</v>
      </c>
      <c r="D7" s="10" t="s">
        <v>4</v>
      </c>
      <c r="E7" s="11">
        <f t="shared" si="0"/>
        <v>5.099999999999999E-2</v>
      </c>
    </row>
    <row r="8" spans="1:5">
      <c r="A8" s="10" t="s">
        <v>19</v>
      </c>
      <c r="B8" s="9">
        <v>0.23899999999999999</v>
      </c>
      <c r="C8" s="9">
        <v>0.19700000000000001</v>
      </c>
      <c r="D8" s="10" t="s">
        <v>4</v>
      </c>
      <c r="E8" s="11">
        <f t="shared" si="0"/>
        <v>4.1999999999999982E-2</v>
      </c>
    </row>
    <row r="9" spans="1:5">
      <c r="A9" s="10" t="s">
        <v>22</v>
      </c>
      <c r="B9" s="9">
        <v>0.23499999999999999</v>
      </c>
      <c r="C9" s="9">
        <v>0.185</v>
      </c>
      <c r="D9" s="10" t="s">
        <v>4</v>
      </c>
      <c r="E9" s="11">
        <f t="shared" si="0"/>
        <v>4.9999999999999989E-2</v>
      </c>
    </row>
    <row r="10" spans="1:5">
      <c r="A10" s="10" t="s">
        <v>24</v>
      </c>
      <c r="B10" s="9">
        <v>0.246</v>
      </c>
      <c r="C10" s="9">
        <v>0.19600000000000001</v>
      </c>
      <c r="D10" s="10" t="s">
        <v>4</v>
      </c>
      <c r="E10" s="11">
        <f t="shared" si="0"/>
        <v>4.9999999999999989E-2</v>
      </c>
    </row>
    <row r="11" spans="1:5">
      <c r="A11" s="10" t="s">
        <v>25</v>
      </c>
      <c r="B11" s="9">
        <v>0.23100000000000001</v>
      </c>
      <c r="C11" s="9">
        <v>0.192</v>
      </c>
      <c r="D11" s="10" t="s">
        <v>4</v>
      </c>
      <c r="E11" s="11">
        <f t="shared" si="0"/>
        <v>3.9000000000000007E-2</v>
      </c>
    </row>
    <row r="12" spans="1:5">
      <c r="A12" s="10" t="s">
        <v>26</v>
      </c>
      <c r="B12" s="9">
        <v>0.23499999999999999</v>
      </c>
      <c r="C12" s="9">
        <v>0.19500000000000001</v>
      </c>
      <c r="D12" s="10" t="s">
        <v>4</v>
      </c>
      <c r="E12" s="11">
        <f t="shared" si="0"/>
        <v>3.999999999999998E-2</v>
      </c>
    </row>
    <row r="13" spans="1:5">
      <c r="A13" s="14" t="s">
        <v>27</v>
      </c>
      <c r="B13" s="13">
        <v>0.25700000000000001</v>
      </c>
      <c r="C13" s="13">
        <v>0.184</v>
      </c>
      <c r="D13" s="14" t="s">
        <v>4</v>
      </c>
      <c r="E13" s="15">
        <f t="shared" si="0"/>
        <v>7.3000000000000009E-2</v>
      </c>
    </row>
    <row r="14" spans="1:5" s="1" customFormat="1"/>
    <row r="15" spans="1:5">
      <c r="A15" s="42" t="s">
        <v>37</v>
      </c>
      <c r="B15" s="42"/>
    </row>
    <row r="16" spans="1:5">
      <c r="A16" s="19" t="s">
        <v>12</v>
      </c>
      <c r="B16" s="18">
        <f>SUMSQ(E4:E13)</f>
        <v>3.2584999999999996E-2</v>
      </c>
    </row>
    <row r="17" spans="1:2">
      <c r="A17" s="19" t="s">
        <v>14</v>
      </c>
      <c r="B17" s="18">
        <f>COUNT(B4:B13)</f>
        <v>10</v>
      </c>
    </row>
    <row r="18" spans="1:2">
      <c r="A18" s="19" t="s">
        <v>16</v>
      </c>
      <c r="B18" s="18">
        <f>SQRT(B16/B17)</f>
        <v>5.7083272506050317E-2</v>
      </c>
    </row>
    <row r="19" spans="1:2">
      <c r="A19" s="19" t="s">
        <v>18</v>
      </c>
      <c r="B19" s="18">
        <f>RSQ(B4:B13,C4:C13)</f>
        <v>7.0130301269814926E-2</v>
      </c>
    </row>
    <row r="20" spans="1:2">
      <c r="A20" s="19" t="s">
        <v>20</v>
      </c>
      <c r="B20" s="18" t="s">
        <v>33</v>
      </c>
    </row>
    <row r="21" spans="1:2">
      <c r="A21" s="19" t="s">
        <v>23</v>
      </c>
      <c r="B21" s="18">
        <f>CORREL(B4:B13,C4:C13)</f>
        <v>-0.26482126287331037</v>
      </c>
    </row>
  </sheetData>
  <mergeCells count="2">
    <mergeCell ref="A2:E2"/>
    <mergeCell ref="A15:B1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42E39-761A-4010-AD68-5B33808BBA0C}">
  <dimension ref="A1"/>
  <sheetViews>
    <sheetView workbookViewId="0">
      <selection activeCell="A2" sqref="A2:E2"/>
    </sheetView>
  </sheetViews>
  <sheetFormatPr defaultRowHeight="14.4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D11B6-00BF-41D2-AFBF-67CF60129A66}">
  <dimension ref="A1:E21"/>
  <sheetViews>
    <sheetView workbookViewId="0">
      <selection activeCell="A2" sqref="A2:E2"/>
    </sheetView>
  </sheetViews>
  <sheetFormatPr defaultRowHeight="18"/>
  <cols>
    <col min="1" max="1" width="15.33203125" style="2" bestFit="1" customWidth="1"/>
    <col min="2" max="2" width="17.5546875" style="2" bestFit="1" customWidth="1"/>
    <col min="3" max="3" width="20.77734375" style="2" bestFit="1" customWidth="1"/>
    <col min="4" max="4" width="14" style="2" bestFit="1" customWidth="1"/>
    <col min="5" max="5" width="18.109375" style="2" bestFit="1" customWidth="1"/>
    <col min="6" max="6" width="15.33203125" style="2" bestFit="1" customWidth="1"/>
    <col min="7" max="7" width="17.5546875" style="2" bestFit="1" customWidth="1"/>
    <col min="8" max="16384" width="8.88671875" style="2"/>
  </cols>
  <sheetData>
    <row r="1" spans="1:5">
      <c r="A1" s="1" t="s">
        <v>36</v>
      </c>
    </row>
    <row r="2" spans="1:5">
      <c r="A2" s="52" t="s">
        <v>34</v>
      </c>
      <c r="B2" s="53"/>
      <c r="C2" s="53"/>
      <c r="D2" s="53"/>
      <c r="E2" s="54"/>
    </row>
    <row r="3" spans="1:5">
      <c r="A3" s="22" t="s">
        <v>7</v>
      </c>
      <c r="B3" s="22" t="s">
        <v>8</v>
      </c>
      <c r="C3" s="22" t="s">
        <v>9</v>
      </c>
      <c r="D3" s="22" t="s">
        <v>0</v>
      </c>
      <c r="E3" s="22" t="s">
        <v>10</v>
      </c>
    </row>
    <row r="4" spans="1:5">
      <c r="A4" s="10" t="s">
        <v>11</v>
      </c>
      <c r="B4" s="9">
        <v>249</v>
      </c>
      <c r="C4" s="9">
        <v>248</v>
      </c>
      <c r="D4" s="10" t="s">
        <v>5</v>
      </c>
      <c r="E4" s="9">
        <f>ABS(B4-C4)</f>
        <v>1</v>
      </c>
    </row>
    <row r="5" spans="1:5">
      <c r="A5" s="10" t="s">
        <v>13</v>
      </c>
      <c r="B5" s="9">
        <v>246</v>
      </c>
      <c r="C5" s="9">
        <v>259</v>
      </c>
      <c r="D5" s="10" t="s">
        <v>5</v>
      </c>
      <c r="E5" s="9">
        <f t="shared" ref="E5:E13" si="0">ABS(B5-C5)</f>
        <v>13</v>
      </c>
    </row>
    <row r="6" spans="1:5">
      <c r="A6" s="10" t="s">
        <v>15</v>
      </c>
      <c r="B6" s="9">
        <v>244</v>
      </c>
      <c r="C6" s="9">
        <v>250</v>
      </c>
      <c r="D6" s="10" t="s">
        <v>5</v>
      </c>
      <c r="E6" s="9">
        <f t="shared" si="0"/>
        <v>6</v>
      </c>
    </row>
    <row r="7" spans="1:5">
      <c r="A7" s="10" t="s">
        <v>17</v>
      </c>
      <c r="B7" s="9">
        <v>241</v>
      </c>
      <c r="C7" s="9">
        <v>242</v>
      </c>
      <c r="D7" s="10" t="s">
        <v>5</v>
      </c>
      <c r="E7" s="9">
        <f t="shared" si="0"/>
        <v>1</v>
      </c>
    </row>
    <row r="8" spans="1:5">
      <c r="A8" s="10" t="s">
        <v>19</v>
      </c>
      <c r="B8" s="9">
        <v>238</v>
      </c>
      <c r="C8" s="9">
        <v>239</v>
      </c>
      <c r="D8" s="10" t="s">
        <v>5</v>
      </c>
      <c r="E8" s="9">
        <f t="shared" si="0"/>
        <v>1</v>
      </c>
    </row>
    <row r="9" spans="1:5">
      <c r="A9" s="10" t="s">
        <v>22</v>
      </c>
      <c r="B9" s="9">
        <v>240</v>
      </c>
      <c r="C9" s="9">
        <v>241</v>
      </c>
      <c r="D9" s="10" t="s">
        <v>5</v>
      </c>
      <c r="E9" s="9">
        <f t="shared" si="0"/>
        <v>1</v>
      </c>
    </row>
    <row r="10" spans="1:5">
      <c r="A10" s="10" t="s">
        <v>24</v>
      </c>
      <c r="B10" s="9">
        <v>251</v>
      </c>
      <c r="C10" s="9">
        <v>257</v>
      </c>
      <c r="D10" s="10" t="s">
        <v>5</v>
      </c>
      <c r="E10" s="9">
        <f t="shared" si="0"/>
        <v>6</v>
      </c>
    </row>
    <row r="11" spans="1:5">
      <c r="A11" s="10" t="s">
        <v>25</v>
      </c>
      <c r="B11" s="9">
        <v>237</v>
      </c>
      <c r="C11" s="9">
        <v>238</v>
      </c>
      <c r="D11" s="10" t="s">
        <v>5</v>
      </c>
      <c r="E11" s="9">
        <f t="shared" si="0"/>
        <v>1</v>
      </c>
    </row>
    <row r="12" spans="1:5">
      <c r="A12" s="10" t="s">
        <v>26</v>
      </c>
      <c r="B12" s="9">
        <v>248</v>
      </c>
      <c r="C12" s="9">
        <v>251</v>
      </c>
      <c r="D12" s="10" t="s">
        <v>5</v>
      </c>
      <c r="E12" s="9">
        <f t="shared" si="0"/>
        <v>3</v>
      </c>
    </row>
    <row r="13" spans="1:5">
      <c r="A13" s="14" t="s">
        <v>27</v>
      </c>
      <c r="B13" s="13">
        <v>250</v>
      </c>
      <c r="C13" s="13">
        <v>249</v>
      </c>
      <c r="D13" s="14" t="s">
        <v>5</v>
      </c>
      <c r="E13" s="13">
        <f t="shared" si="0"/>
        <v>1</v>
      </c>
    </row>
    <row r="14" spans="1:5" s="1" customFormat="1"/>
    <row r="15" spans="1:5">
      <c r="A15" s="42" t="s">
        <v>37</v>
      </c>
      <c r="B15" s="42"/>
    </row>
    <row r="16" spans="1:5">
      <c r="A16" s="19" t="s">
        <v>12</v>
      </c>
      <c r="B16" s="18">
        <f>SUMSQ(E4:E13)</f>
        <v>256</v>
      </c>
    </row>
    <row r="17" spans="1:2">
      <c r="A17" s="19" t="s">
        <v>14</v>
      </c>
      <c r="B17" s="18">
        <f>COUNT(B4:B13)</f>
        <v>10</v>
      </c>
    </row>
    <row r="18" spans="1:2">
      <c r="A18" s="19" t="s">
        <v>16</v>
      </c>
      <c r="B18" s="18">
        <f>SQRT(B16/B17)</f>
        <v>5.0596442562694071</v>
      </c>
    </row>
    <row r="19" spans="1:2">
      <c r="A19" s="19" t="s">
        <v>18</v>
      </c>
      <c r="B19" s="18">
        <f>RSQ(B4:B13,C4:C13)</f>
        <v>0.6650134817400285</v>
      </c>
    </row>
    <row r="20" spans="1:2">
      <c r="A20" s="19" t="s">
        <v>20</v>
      </c>
      <c r="B20" s="18" t="s">
        <v>35</v>
      </c>
    </row>
    <row r="21" spans="1:2">
      <c r="A21" s="19" t="s">
        <v>23</v>
      </c>
      <c r="B21" s="18">
        <f>CORREL(B4:B13,C4:C13)</f>
        <v>0.81548358765828532</v>
      </c>
    </row>
  </sheetData>
  <mergeCells count="2">
    <mergeCell ref="A2:E2"/>
    <mergeCell ref="A15:B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อุณหภูมิ_20240731</vt:lpstr>
      <vt:lpstr>กราฟอุณหภูมิ_20240731</vt:lpstr>
      <vt:lpstr>กรด-ด่าง_20240731</vt:lpstr>
      <vt:lpstr>กราฟกรด-ด่าง_20240731</vt:lpstr>
      <vt:lpstr>การนำไฟฟ้า_20240731</vt:lpstr>
      <vt:lpstr>กราฟการนำไฟฟ้า_20240731</vt:lpstr>
      <vt:lpstr>ความเค็ม_20240731</vt:lpstr>
      <vt:lpstr>กราฟความเค็ม_20240731</vt:lpstr>
      <vt:lpstr>ความขุ่น_20240731</vt:lpstr>
      <vt:lpstr>กราฟความขุ่น_20240731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2024-09-12T08:48:59Z</dcterms:created>
  <dcterms:modified xsi:type="dcterms:W3CDTF">2024-09-13T06:48:00Z</dcterms:modified>
</cp:coreProperties>
</file>