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566.02.01 - แผนป้องกันฯ และแผนจัดสรรน้ำฯ ฤดูฝน 2566\_Data สชป\แผนการป้องกันและบรรเทาภัย\"/>
    </mc:Choice>
  </mc:AlternateContent>
  <xr:revisionPtr revIDLastSave="0" documentId="13_ncr:1_{4AB3CE94-7B9C-48FF-9923-F8BEB1B074AD}" xr6:coauthVersionLast="47" xr6:coauthVersionMax="47" xr10:uidLastSave="{00000000-0000-0000-0000-000000000000}"/>
  <bookViews>
    <workbookView xWindow="-120" yWindow="-120" windowWidth="21840" windowHeight="13140" tabRatio="828" activeTab="4" xr2:uid="{00000000-000D-0000-FFFF-FFFF00000000}"/>
  </bookViews>
  <sheets>
    <sheet name="สรุป-ตารางที่2 " sheetId="9" r:id="rId1"/>
    <sheet name="ตารางที่2" sheetId="5" r:id="rId2"/>
    <sheet name="สรุป-ตารางที่ 3-4" sheetId="18" r:id="rId3"/>
    <sheet name="ตารางที่3" sheetId="4" r:id="rId4"/>
    <sheet name="ตารางที่4" sheetId="7" r:id="rId5"/>
  </sheets>
  <definedNames>
    <definedName name="_xlnm.Print_Area" localSheetId="3">ตารางที่3!$A$1:$M$25</definedName>
    <definedName name="_xlnm.Print_Area" localSheetId="4">ตารางที่4!$A$1:$L$118</definedName>
    <definedName name="_xlnm.Print_Area" localSheetId="2">'สรุป-ตารางที่ 3-4'!$A$1:$L$25</definedName>
    <definedName name="_xlnm.Print_Titles" localSheetId="1">ตารางที่2!$1:$6</definedName>
    <definedName name="_xlnm.Print_Titles" localSheetId="4">ตารางที่4!$1:$4</definedName>
    <definedName name="_xlnm.Print_Titles" localSheetId="0">'สรุป-ตารางที่2 '!$1:$6</definedName>
  </definedNames>
  <calcPr calcId="191029"/>
</workbook>
</file>

<file path=xl/calcChain.xml><?xml version="1.0" encoding="utf-8"?>
<calcChain xmlns="http://schemas.openxmlformats.org/spreadsheetml/2006/main">
  <c r="L20" i="18" l="1"/>
  <c r="K110" i="7"/>
  <c r="M23" i="4"/>
  <c r="D22" i="18"/>
  <c r="E22" i="18"/>
  <c r="F22" i="18"/>
  <c r="G22" i="18"/>
  <c r="H22" i="18"/>
  <c r="I22" i="18"/>
  <c r="J22" i="18"/>
  <c r="K22" i="18"/>
  <c r="L22" i="18"/>
  <c r="C22" i="18"/>
  <c r="C50" i="7" l="1"/>
  <c r="D11" i="18" s="1"/>
  <c r="D50" i="7"/>
  <c r="E11" i="18" s="1"/>
  <c r="E50" i="7"/>
  <c r="F11" i="18" s="1"/>
  <c r="F50" i="7"/>
  <c r="G11" i="18" s="1"/>
  <c r="G50" i="7"/>
  <c r="H11" i="18" s="1"/>
  <c r="H50" i="7"/>
  <c r="I11" i="18" s="1"/>
  <c r="I50" i="7"/>
  <c r="J11" i="18" s="1"/>
  <c r="J50" i="7"/>
  <c r="K11" i="18" s="1"/>
  <c r="K50" i="7"/>
  <c r="L11" i="18" s="1"/>
  <c r="B50" i="7"/>
  <c r="C11" i="18" s="1"/>
  <c r="C217" i="5" l="1"/>
  <c r="D217" i="5"/>
  <c r="E217" i="5"/>
  <c r="F217" i="5"/>
  <c r="G217" i="5"/>
  <c r="H217" i="5"/>
  <c r="I217" i="5"/>
  <c r="J217" i="5"/>
  <c r="K217" i="5"/>
  <c r="L217" i="5"/>
  <c r="M217" i="5"/>
  <c r="N217" i="5"/>
  <c r="B217" i="5"/>
  <c r="O212" i="5"/>
  <c r="O213" i="5"/>
  <c r="O214" i="5"/>
  <c r="O215" i="5"/>
  <c r="O216" i="5"/>
  <c r="O211" i="5"/>
  <c r="O204" i="5"/>
  <c r="O205" i="5"/>
  <c r="O206" i="5"/>
  <c r="O207" i="5"/>
  <c r="O208" i="5"/>
  <c r="O203" i="5"/>
  <c r="O200" i="5"/>
  <c r="O194" i="5"/>
  <c r="O195" i="5"/>
  <c r="O196" i="5"/>
  <c r="O197" i="5"/>
  <c r="O198" i="5"/>
  <c r="O199" i="5"/>
  <c r="O193" i="5"/>
  <c r="O185" i="5"/>
  <c r="O186" i="5"/>
  <c r="O187" i="5"/>
  <c r="O188" i="5"/>
  <c r="O189" i="5"/>
  <c r="O190" i="5"/>
  <c r="O184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67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48" i="5"/>
  <c r="O143" i="5"/>
  <c r="O145" i="5"/>
  <c r="O135" i="5"/>
  <c r="O136" i="5"/>
  <c r="O137" i="5"/>
  <c r="O138" i="5"/>
  <c r="O139" i="5"/>
  <c r="O140" i="5"/>
  <c r="O141" i="5"/>
  <c r="O142" i="5"/>
  <c r="O144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18" i="5"/>
  <c r="O115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00" i="5"/>
  <c r="O86" i="5"/>
  <c r="O87" i="5"/>
  <c r="O88" i="5"/>
  <c r="O89" i="5"/>
  <c r="O90" i="5"/>
  <c r="O91" i="5"/>
  <c r="O92" i="5"/>
  <c r="O93" i="5"/>
  <c r="O94" i="5"/>
  <c r="O95" i="5"/>
  <c r="O96" i="5"/>
  <c r="O97" i="5"/>
  <c r="O85" i="5"/>
  <c r="O76" i="5"/>
  <c r="O77" i="5"/>
  <c r="O78" i="5"/>
  <c r="O79" i="5"/>
  <c r="O80" i="5"/>
  <c r="O81" i="5"/>
  <c r="O82" i="5"/>
  <c r="O75" i="5"/>
  <c r="O63" i="5"/>
  <c r="O64" i="5"/>
  <c r="O65" i="5"/>
  <c r="O66" i="5"/>
  <c r="O67" i="5"/>
  <c r="O68" i="5"/>
  <c r="O69" i="5"/>
  <c r="O70" i="5"/>
  <c r="O71" i="5"/>
  <c r="O72" i="5"/>
  <c r="O62" i="5"/>
  <c r="O50" i="5"/>
  <c r="O51" i="5"/>
  <c r="O52" i="5"/>
  <c r="O53" i="5"/>
  <c r="O54" i="5"/>
  <c r="O55" i="5"/>
  <c r="O56" i="5"/>
  <c r="O57" i="5"/>
  <c r="O58" i="5"/>
  <c r="O59" i="5"/>
  <c r="O49" i="5"/>
  <c r="O44" i="5"/>
  <c r="O39" i="5"/>
  <c r="O40" i="5"/>
  <c r="O41" i="5"/>
  <c r="O42" i="5"/>
  <c r="O43" i="5"/>
  <c r="O45" i="5"/>
  <c r="O46" i="5"/>
  <c r="O38" i="5"/>
  <c r="O34" i="5"/>
  <c r="O26" i="5"/>
  <c r="O27" i="5"/>
  <c r="O28" i="5"/>
  <c r="O29" i="5"/>
  <c r="O30" i="5"/>
  <c r="O31" i="5"/>
  <c r="O32" i="5"/>
  <c r="O33" i="5"/>
  <c r="O35" i="5"/>
  <c r="O25" i="5"/>
  <c r="O22" i="5"/>
  <c r="O17" i="5"/>
  <c r="O18" i="5"/>
  <c r="O19" i="5"/>
  <c r="O20" i="5"/>
  <c r="O21" i="5"/>
  <c r="O16" i="5"/>
  <c r="C23" i="5"/>
  <c r="D23" i="5"/>
  <c r="E23" i="5"/>
  <c r="F23" i="5"/>
  <c r="G23" i="5"/>
  <c r="H23" i="5"/>
  <c r="I23" i="5"/>
  <c r="J23" i="5"/>
  <c r="K23" i="5"/>
  <c r="L23" i="5"/>
  <c r="M23" i="5"/>
  <c r="N23" i="5"/>
  <c r="B23" i="5"/>
  <c r="O13" i="5"/>
  <c r="O9" i="5"/>
  <c r="O10" i="5"/>
  <c r="O11" i="5"/>
  <c r="O12" i="5"/>
  <c r="O8" i="5"/>
  <c r="O23" i="5" l="1"/>
  <c r="F132" i="5" l="1"/>
  <c r="N146" i="5" l="1"/>
  <c r="M146" i="5"/>
  <c r="C146" i="5"/>
  <c r="D146" i="5"/>
  <c r="E146" i="5"/>
  <c r="F146" i="5"/>
  <c r="G146" i="5"/>
  <c r="H146" i="5"/>
  <c r="I146" i="5"/>
  <c r="J146" i="5"/>
  <c r="K146" i="5"/>
  <c r="L146" i="5"/>
  <c r="B146" i="5"/>
  <c r="O146" i="5" l="1"/>
  <c r="C83" i="5"/>
  <c r="D83" i="5"/>
  <c r="E83" i="5"/>
  <c r="F83" i="5"/>
  <c r="G83" i="5"/>
  <c r="H83" i="5"/>
  <c r="I83" i="5"/>
  <c r="J83" i="5"/>
  <c r="K83" i="5"/>
  <c r="L83" i="5"/>
  <c r="M83" i="5"/>
  <c r="N83" i="5"/>
  <c r="B83" i="5"/>
  <c r="O83" i="5" l="1"/>
  <c r="N165" i="5"/>
  <c r="N60" i="5" l="1"/>
  <c r="M60" i="5"/>
  <c r="N14" i="5" l="1"/>
  <c r="M14" i="5"/>
  <c r="D14" i="5"/>
  <c r="C132" i="5" l="1"/>
  <c r="D132" i="5"/>
  <c r="E132" i="5"/>
  <c r="G132" i="5"/>
  <c r="H132" i="5"/>
  <c r="I132" i="5"/>
  <c r="J132" i="5"/>
  <c r="K132" i="5"/>
  <c r="L132" i="5"/>
  <c r="M132" i="5"/>
  <c r="N132" i="5"/>
  <c r="B132" i="5"/>
  <c r="O132" i="5" l="1"/>
  <c r="C209" i="5"/>
  <c r="C182" i="5"/>
  <c r="C165" i="5"/>
  <c r="C116" i="5"/>
  <c r="C98" i="5"/>
  <c r="C73" i="5"/>
  <c r="C36" i="5"/>
  <c r="I182" i="5" l="1"/>
  <c r="I47" i="5"/>
  <c r="I201" i="5"/>
  <c r="F165" i="5"/>
  <c r="F73" i="5"/>
  <c r="K115" i="7" l="1"/>
  <c r="L21" i="18" s="1"/>
  <c r="K104" i="7"/>
  <c r="L19" i="18" s="1"/>
  <c r="K97" i="7"/>
  <c r="L18" i="18" s="1"/>
  <c r="K91" i="7"/>
  <c r="L17" i="18" s="1"/>
  <c r="K85" i="7"/>
  <c r="L16" i="18" s="1"/>
  <c r="K78" i="7"/>
  <c r="L15" i="18" s="1"/>
  <c r="K72" i="7"/>
  <c r="L14" i="18" s="1"/>
  <c r="K66" i="7"/>
  <c r="L13" i="18" s="1"/>
  <c r="K56" i="7"/>
  <c r="L12" i="18" s="1"/>
  <c r="K42" i="7"/>
  <c r="L10" i="18" s="1"/>
  <c r="K35" i="7"/>
  <c r="L9" i="18" s="1"/>
  <c r="K27" i="7"/>
  <c r="L8" i="18" s="1"/>
  <c r="K21" i="7"/>
  <c r="L7" i="18" s="1"/>
  <c r="K15" i="7"/>
  <c r="L6" i="18" s="1"/>
  <c r="K9" i="7"/>
  <c r="L5" i="18" l="1"/>
  <c r="L23" i="18" s="1"/>
  <c r="K116" i="7"/>
  <c r="C9" i="9"/>
  <c r="I10" i="9"/>
  <c r="C12" i="9"/>
  <c r="F12" i="9"/>
  <c r="C13" i="9"/>
  <c r="C14" i="9"/>
  <c r="C15" i="9"/>
  <c r="C16" i="9"/>
  <c r="D16" i="9"/>
  <c r="E16" i="9"/>
  <c r="F16" i="9"/>
  <c r="G16" i="9"/>
  <c r="H16" i="9"/>
  <c r="J16" i="9"/>
  <c r="K16" i="9"/>
  <c r="L16" i="9"/>
  <c r="M16" i="9"/>
  <c r="N16" i="9"/>
  <c r="C17" i="9"/>
  <c r="F17" i="9"/>
  <c r="C18" i="9"/>
  <c r="F18" i="9"/>
  <c r="C19" i="9"/>
  <c r="I19" i="9"/>
  <c r="I21" i="9"/>
  <c r="F23" i="9"/>
  <c r="I23" i="9"/>
  <c r="B16" i="9"/>
  <c r="O134" i="5"/>
  <c r="M7" i="9"/>
  <c r="J14" i="5"/>
  <c r="J7" i="9" s="1"/>
  <c r="N8" i="9"/>
  <c r="B36" i="5"/>
  <c r="B9" i="9" s="1"/>
  <c r="D36" i="5"/>
  <c r="E36" i="5"/>
  <c r="E9" i="9" s="1"/>
  <c r="F36" i="5"/>
  <c r="F9" i="9" s="1"/>
  <c r="G36" i="5"/>
  <c r="G9" i="9" s="1"/>
  <c r="H36" i="5"/>
  <c r="H9" i="9" s="1"/>
  <c r="I36" i="5"/>
  <c r="I9" i="9" s="1"/>
  <c r="J36" i="5"/>
  <c r="J9" i="9" s="1"/>
  <c r="K36" i="5"/>
  <c r="K9" i="9" s="1"/>
  <c r="L36" i="5"/>
  <c r="L9" i="9" s="1"/>
  <c r="M36" i="5"/>
  <c r="M9" i="9" s="1"/>
  <c r="N36" i="5"/>
  <c r="D9" i="9" l="1"/>
  <c r="O36" i="5"/>
  <c r="O16" i="9"/>
  <c r="N9" i="9"/>
  <c r="O9" i="9" l="1"/>
  <c r="B201" i="5" l="1"/>
  <c r="B21" i="9" s="1"/>
  <c r="C201" i="5"/>
  <c r="C21" i="9" s="1"/>
  <c r="D201" i="5"/>
  <c r="E201" i="5"/>
  <c r="E21" i="9" s="1"/>
  <c r="F201" i="5"/>
  <c r="F21" i="9" s="1"/>
  <c r="G201" i="5"/>
  <c r="G21" i="9" s="1"/>
  <c r="H201" i="5"/>
  <c r="H21" i="9" s="1"/>
  <c r="J201" i="5"/>
  <c r="J21" i="9" s="1"/>
  <c r="D21" i="9" l="1"/>
  <c r="I98" i="5" l="1"/>
  <c r="I14" i="9" s="1"/>
  <c r="K98" i="5"/>
  <c r="K14" i="9" s="1"/>
  <c r="L98" i="5"/>
  <c r="L14" i="9" s="1"/>
  <c r="M98" i="5"/>
  <c r="M14" i="9" s="1"/>
  <c r="N98" i="5"/>
  <c r="N14" i="9" s="1"/>
  <c r="B98" i="5"/>
  <c r="B14" i="9" s="1"/>
  <c r="D98" i="5"/>
  <c r="E98" i="5"/>
  <c r="E14" i="9" s="1"/>
  <c r="F98" i="5"/>
  <c r="F14" i="9" s="1"/>
  <c r="G98" i="5"/>
  <c r="G14" i="9" s="1"/>
  <c r="H98" i="5"/>
  <c r="H14" i="9" s="1"/>
  <c r="J98" i="5"/>
  <c r="J14" i="9" s="1"/>
  <c r="D14" i="9" l="1"/>
  <c r="O98" i="5"/>
  <c r="O14" i="9"/>
  <c r="B60" i="5"/>
  <c r="B11" i="9" s="1"/>
  <c r="C60" i="5"/>
  <c r="C11" i="9" s="1"/>
  <c r="E60" i="5"/>
  <c r="E11" i="9" s="1"/>
  <c r="F60" i="5"/>
  <c r="F11" i="9" s="1"/>
  <c r="G60" i="5"/>
  <c r="G11" i="9" s="1"/>
  <c r="H60" i="5"/>
  <c r="H11" i="9" s="1"/>
  <c r="I60" i="5"/>
  <c r="I11" i="9" s="1"/>
  <c r="J60" i="5"/>
  <c r="J11" i="9" s="1"/>
  <c r="K60" i="5"/>
  <c r="K11" i="9" s="1"/>
  <c r="L60" i="5"/>
  <c r="L11" i="9" s="1"/>
  <c r="M11" i="9"/>
  <c r="N11" i="9"/>
  <c r="D60" i="5"/>
  <c r="D11" i="9" l="1"/>
  <c r="O11" i="9" s="1"/>
  <c r="O60" i="5"/>
  <c r="B115" i="7"/>
  <c r="C21" i="18" s="1"/>
  <c r="C115" i="7"/>
  <c r="D21" i="18" s="1"/>
  <c r="D115" i="7"/>
  <c r="E21" i="18" s="1"/>
  <c r="E115" i="7"/>
  <c r="F21" i="18" s="1"/>
  <c r="F115" i="7"/>
  <c r="G21" i="18" s="1"/>
  <c r="G115" i="7"/>
  <c r="H21" i="18" s="1"/>
  <c r="H115" i="7"/>
  <c r="I21" i="18" s="1"/>
  <c r="I115" i="7"/>
  <c r="J21" i="18" s="1"/>
  <c r="J115" i="7"/>
  <c r="K21" i="18" s="1"/>
  <c r="B110" i="7"/>
  <c r="C20" i="18" s="1"/>
  <c r="C110" i="7"/>
  <c r="D20" i="18" s="1"/>
  <c r="D110" i="7"/>
  <c r="E20" i="18" s="1"/>
  <c r="E110" i="7"/>
  <c r="F20" i="18" s="1"/>
  <c r="F110" i="7"/>
  <c r="G20" i="18" s="1"/>
  <c r="G110" i="7"/>
  <c r="H20" i="18" s="1"/>
  <c r="H110" i="7"/>
  <c r="I20" i="18" s="1"/>
  <c r="I110" i="7"/>
  <c r="J20" i="18" s="1"/>
  <c r="J110" i="7"/>
  <c r="K20" i="18" s="1"/>
  <c r="B104" i="7"/>
  <c r="C19" i="18" s="1"/>
  <c r="C104" i="7"/>
  <c r="D19" i="18" s="1"/>
  <c r="D104" i="7"/>
  <c r="E19" i="18" s="1"/>
  <c r="E104" i="7"/>
  <c r="F19" i="18" s="1"/>
  <c r="F104" i="7"/>
  <c r="G19" i="18" s="1"/>
  <c r="G104" i="7"/>
  <c r="H19" i="18" s="1"/>
  <c r="H104" i="7"/>
  <c r="I19" i="18" s="1"/>
  <c r="I104" i="7"/>
  <c r="J19" i="18" s="1"/>
  <c r="J104" i="7"/>
  <c r="K19" i="18" s="1"/>
  <c r="B97" i="7"/>
  <c r="C18" i="18" s="1"/>
  <c r="C97" i="7"/>
  <c r="D18" i="18" s="1"/>
  <c r="D97" i="7"/>
  <c r="E18" i="18" s="1"/>
  <c r="E97" i="7"/>
  <c r="F18" i="18" s="1"/>
  <c r="F97" i="7"/>
  <c r="G18" i="18" s="1"/>
  <c r="G97" i="7"/>
  <c r="H18" i="18" s="1"/>
  <c r="H97" i="7"/>
  <c r="I18" i="18" s="1"/>
  <c r="I97" i="7"/>
  <c r="J18" i="18" s="1"/>
  <c r="J97" i="7"/>
  <c r="K18" i="18" s="1"/>
  <c r="B91" i="7"/>
  <c r="C17" i="18" s="1"/>
  <c r="C91" i="7"/>
  <c r="D17" i="18" s="1"/>
  <c r="D91" i="7"/>
  <c r="E17" i="18" s="1"/>
  <c r="E91" i="7"/>
  <c r="F17" i="18" s="1"/>
  <c r="F91" i="7"/>
  <c r="G17" i="18" s="1"/>
  <c r="G91" i="7"/>
  <c r="H17" i="18" s="1"/>
  <c r="H91" i="7"/>
  <c r="I17" i="18" s="1"/>
  <c r="I91" i="7"/>
  <c r="J17" i="18" s="1"/>
  <c r="J91" i="7"/>
  <c r="K17" i="18" s="1"/>
  <c r="B85" i="7"/>
  <c r="C16" i="18" s="1"/>
  <c r="C85" i="7"/>
  <c r="D16" i="18" s="1"/>
  <c r="D85" i="7"/>
  <c r="E16" i="18" s="1"/>
  <c r="E85" i="7"/>
  <c r="F16" i="18" s="1"/>
  <c r="F85" i="7"/>
  <c r="G16" i="18" s="1"/>
  <c r="G85" i="7"/>
  <c r="H16" i="18" s="1"/>
  <c r="H85" i="7"/>
  <c r="I16" i="18" s="1"/>
  <c r="I85" i="7"/>
  <c r="J16" i="18" s="1"/>
  <c r="J85" i="7"/>
  <c r="K16" i="18" s="1"/>
  <c r="B78" i="7"/>
  <c r="C15" i="18" s="1"/>
  <c r="C78" i="7"/>
  <c r="D15" i="18" s="1"/>
  <c r="D78" i="7"/>
  <c r="E15" i="18" s="1"/>
  <c r="E78" i="7"/>
  <c r="F15" i="18" s="1"/>
  <c r="F78" i="7"/>
  <c r="G15" i="18" s="1"/>
  <c r="G78" i="7"/>
  <c r="H15" i="18" s="1"/>
  <c r="H78" i="7"/>
  <c r="I15" i="18" s="1"/>
  <c r="I78" i="7"/>
  <c r="J15" i="18" s="1"/>
  <c r="J78" i="7"/>
  <c r="K15" i="18" s="1"/>
  <c r="B72" i="7"/>
  <c r="C14" i="18" s="1"/>
  <c r="C72" i="7"/>
  <c r="D14" i="18" s="1"/>
  <c r="D72" i="7"/>
  <c r="E14" i="18" s="1"/>
  <c r="E72" i="7"/>
  <c r="F14" i="18" s="1"/>
  <c r="F72" i="7"/>
  <c r="G14" i="18" s="1"/>
  <c r="G72" i="7"/>
  <c r="H14" i="18" s="1"/>
  <c r="H72" i="7"/>
  <c r="I14" i="18" s="1"/>
  <c r="I72" i="7"/>
  <c r="J14" i="18" s="1"/>
  <c r="J72" i="7"/>
  <c r="K14" i="18" s="1"/>
  <c r="B66" i="7"/>
  <c r="C13" i="18" s="1"/>
  <c r="C66" i="7"/>
  <c r="D13" i="18" s="1"/>
  <c r="D66" i="7"/>
  <c r="E13" i="18" s="1"/>
  <c r="E66" i="7"/>
  <c r="F13" i="18" s="1"/>
  <c r="F66" i="7"/>
  <c r="G13" i="18" s="1"/>
  <c r="G66" i="7"/>
  <c r="H13" i="18" s="1"/>
  <c r="H66" i="7"/>
  <c r="I13" i="18" s="1"/>
  <c r="I66" i="7"/>
  <c r="J13" i="18" s="1"/>
  <c r="J66" i="7"/>
  <c r="K13" i="18" s="1"/>
  <c r="B56" i="7"/>
  <c r="C12" i="18" s="1"/>
  <c r="C56" i="7"/>
  <c r="D12" i="18" s="1"/>
  <c r="D56" i="7"/>
  <c r="E12" i="18" s="1"/>
  <c r="E56" i="7"/>
  <c r="F12" i="18" s="1"/>
  <c r="F56" i="7"/>
  <c r="G12" i="18" s="1"/>
  <c r="G56" i="7"/>
  <c r="H12" i="18" s="1"/>
  <c r="H56" i="7"/>
  <c r="I12" i="18" s="1"/>
  <c r="I56" i="7"/>
  <c r="J12" i="18" s="1"/>
  <c r="J56" i="7"/>
  <c r="K12" i="18" s="1"/>
  <c r="B42" i="7"/>
  <c r="C10" i="18" s="1"/>
  <c r="C42" i="7"/>
  <c r="D10" i="18" s="1"/>
  <c r="D42" i="7"/>
  <c r="E10" i="18" s="1"/>
  <c r="E42" i="7"/>
  <c r="F10" i="18" s="1"/>
  <c r="F42" i="7"/>
  <c r="G10" i="18" s="1"/>
  <c r="G42" i="7"/>
  <c r="H10" i="18" s="1"/>
  <c r="H42" i="7"/>
  <c r="I10" i="18" s="1"/>
  <c r="I42" i="7"/>
  <c r="J10" i="18" s="1"/>
  <c r="J42" i="7"/>
  <c r="K10" i="18" s="1"/>
  <c r="B35" i="7"/>
  <c r="C9" i="18" s="1"/>
  <c r="C35" i="7"/>
  <c r="D9" i="18" s="1"/>
  <c r="D35" i="7"/>
  <c r="E9" i="18" s="1"/>
  <c r="E35" i="7"/>
  <c r="F9" i="18" s="1"/>
  <c r="F35" i="7"/>
  <c r="G9" i="18" s="1"/>
  <c r="G35" i="7"/>
  <c r="H9" i="18" s="1"/>
  <c r="H35" i="7"/>
  <c r="I9" i="18" s="1"/>
  <c r="I35" i="7"/>
  <c r="J9" i="18" s="1"/>
  <c r="J35" i="7"/>
  <c r="K9" i="18" s="1"/>
  <c r="B27" i="7"/>
  <c r="C8" i="18" s="1"/>
  <c r="C27" i="7"/>
  <c r="D8" i="18" s="1"/>
  <c r="D27" i="7"/>
  <c r="E8" i="18" s="1"/>
  <c r="E27" i="7"/>
  <c r="F8" i="18" s="1"/>
  <c r="F27" i="7"/>
  <c r="G8" i="18" s="1"/>
  <c r="G27" i="7"/>
  <c r="H8" i="18" s="1"/>
  <c r="H27" i="7"/>
  <c r="I8" i="18" s="1"/>
  <c r="I27" i="7"/>
  <c r="J8" i="18" s="1"/>
  <c r="J27" i="7"/>
  <c r="K8" i="18" s="1"/>
  <c r="B21" i="7"/>
  <c r="C7" i="18" s="1"/>
  <c r="C21" i="7"/>
  <c r="D7" i="18" s="1"/>
  <c r="D21" i="7"/>
  <c r="E7" i="18" s="1"/>
  <c r="E21" i="7"/>
  <c r="F7" i="18" s="1"/>
  <c r="F21" i="7"/>
  <c r="G7" i="18" s="1"/>
  <c r="G21" i="7"/>
  <c r="H7" i="18" s="1"/>
  <c r="H21" i="7"/>
  <c r="I7" i="18" s="1"/>
  <c r="I21" i="7"/>
  <c r="J7" i="18" s="1"/>
  <c r="J21" i="7"/>
  <c r="K7" i="18" s="1"/>
  <c r="B15" i="7"/>
  <c r="C6" i="18" s="1"/>
  <c r="C15" i="7"/>
  <c r="D6" i="18" s="1"/>
  <c r="D15" i="7"/>
  <c r="E6" i="18" s="1"/>
  <c r="E15" i="7"/>
  <c r="F6" i="18" s="1"/>
  <c r="F15" i="7"/>
  <c r="G6" i="18" s="1"/>
  <c r="G15" i="7"/>
  <c r="H6" i="18" s="1"/>
  <c r="H15" i="7"/>
  <c r="I6" i="18" s="1"/>
  <c r="I15" i="7"/>
  <c r="J6" i="18" s="1"/>
  <c r="J15" i="7"/>
  <c r="K6" i="18" s="1"/>
  <c r="B9" i="7"/>
  <c r="C5" i="18" s="1"/>
  <c r="C9" i="7"/>
  <c r="D5" i="18" s="1"/>
  <c r="D9" i="7"/>
  <c r="E5" i="18" s="1"/>
  <c r="E9" i="7"/>
  <c r="F5" i="18" s="1"/>
  <c r="F9" i="7"/>
  <c r="G5" i="18" s="1"/>
  <c r="G9" i="7"/>
  <c r="H5" i="18" s="1"/>
  <c r="H9" i="7"/>
  <c r="I5" i="18" s="1"/>
  <c r="I23" i="18" s="1"/>
  <c r="I9" i="7"/>
  <c r="J9" i="7"/>
  <c r="K5" i="18" s="1"/>
  <c r="H23" i="18" l="1"/>
  <c r="G23" i="18"/>
  <c r="F23" i="18"/>
  <c r="E23" i="18"/>
  <c r="D23" i="18"/>
  <c r="C23" i="18"/>
  <c r="C24" i="18" s="1"/>
  <c r="K23" i="18"/>
  <c r="I116" i="7"/>
  <c r="J5" i="18"/>
  <c r="J23" i="18" s="1"/>
  <c r="F116" i="7"/>
  <c r="H116" i="7"/>
  <c r="G116" i="7"/>
  <c r="E116" i="7"/>
  <c r="D116" i="7"/>
  <c r="C116" i="7"/>
  <c r="J116" i="7"/>
  <c r="B116" i="7"/>
  <c r="B14" i="5"/>
  <c r="B7" i="9" s="1"/>
  <c r="B117" i="7" l="1"/>
  <c r="I8" i="9"/>
  <c r="I73" i="5"/>
  <c r="I12" i="9" s="1"/>
  <c r="H13" i="9"/>
  <c r="I13" i="9"/>
  <c r="D13" i="9"/>
  <c r="E13" i="9"/>
  <c r="F13" i="9"/>
  <c r="G13" i="9"/>
  <c r="J13" i="9"/>
  <c r="K13" i="9"/>
  <c r="L13" i="9"/>
  <c r="M13" i="9"/>
  <c r="N13" i="9"/>
  <c r="B13" i="9"/>
  <c r="J73" i="5"/>
  <c r="J12" i="9" s="1"/>
  <c r="K73" i="5"/>
  <c r="K12" i="9" s="1"/>
  <c r="L73" i="5"/>
  <c r="L12" i="9" s="1"/>
  <c r="M73" i="5"/>
  <c r="M12" i="9" s="1"/>
  <c r="N73" i="5"/>
  <c r="N12" i="9" s="1"/>
  <c r="O13" i="9" l="1"/>
  <c r="D73" i="5"/>
  <c r="E73" i="5"/>
  <c r="E12" i="9" s="1"/>
  <c r="G73" i="5"/>
  <c r="G12" i="9" s="1"/>
  <c r="H73" i="5"/>
  <c r="H12" i="9" s="1"/>
  <c r="B73" i="5"/>
  <c r="B12" i="9" s="1"/>
  <c r="C47" i="5"/>
  <c r="C10" i="9" s="1"/>
  <c r="D47" i="5"/>
  <c r="E47" i="5"/>
  <c r="E10" i="9" s="1"/>
  <c r="F47" i="5"/>
  <c r="F10" i="9" s="1"/>
  <c r="G47" i="5"/>
  <c r="G10" i="9" s="1"/>
  <c r="H47" i="5"/>
  <c r="H10" i="9" s="1"/>
  <c r="J47" i="5"/>
  <c r="J10" i="9" s="1"/>
  <c r="K47" i="5"/>
  <c r="K10" i="9" s="1"/>
  <c r="L47" i="5"/>
  <c r="L10" i="9" s="1"/>
  <c r="M47" i="5"/>
  <c r="M10" i="9" s="1"/>
  <c r="N47" i="5"/>
  <c r="N10" i="9" s="1"/>
  <c r="B47" i="5"/>
  <c r="B10" i="9" s="1"/>
  <c r="B8" i="9"/>
  <c r="C8" i="9"/>
  <c r="D8" i="9"/>
  <c r="E8" i="9"/>
  <c r="F8" i="9"/>
  <c r="G8" i="9"/>
  <c r="H8" i="9"/>
  <c r="J8" i="9"/>
  <c r="K8" i="9"/>
  <c r="L8" i="9"/>
  <c r="M8" i="9"/>
  <c r="C14" i="5"/>
  <c r="C7" i="9" s="1"/>
  <c r="D7" i="9"/>
  <c r="E14" i="5"/>
  <c r="E7" i="9" s="1"/>
  <c r="F14" i="5"/>
  <c r="F7" i="9" s="1"/>
  <c r="G14" i="5"/>
  <c r="H14" i="5"/>
  <c r="H7" i="9" s="1"/>
  <c r="I14" i="5"/>
  <c r="I7" i="9" s="1"/>
  <c r="K14" i="5"/>
  <c r="K7" i="9" s="1"/>
  <c r="L14" i="5"/>
  <c r="L7" i="9" s="1"/>
  <c r="D10" i="9" l="1"/>
  <c r="O47" i="5"/>
  <c r="D12" i="9"/>
  <c r="O12" i="9" s="1"/>
  <c r="O73" i="5"/>
  <c r="G7" i="9"/>
  <c r="O14" i="5"/>
  <c r="O10" i="9"/>
  <c r="O8" i="9"/>
  <c r="N7" i="9"/>
  <c r="O7" i="9" l="1"/>
  <c r="C23" i="9" l="1"/>
  <c r="E23" i="9"/>
  <c r="G23" i="9"/>
  <c r="H23" i="9"/>
  <c r="J23" i="9"/>
  <c r="K23" i="9"/>
  <c r="L23" i="9"/>
  <c r="M23" i="9"/>
  <c r="N23" i="9"/>
  <c r="B23" i="9"/>
  <c r="C22" i="9"/>
  <c r="D209" i="5"/>
  <c r="E209" i="5"/>
  <c r="E22" i="9" s="1"/>
  <c r="F209" i="5"/>
  <c r="F22" i="9" s="1"/>
  <c r="G209" i="5"/>
  <c r="G22" i="9" s="1"/>
  <c r="H209" i="5"/>
  <c r="H22" i="9" s="1"/>
  <c r="I209" i="5"/>
  <c r="I22" i="9" s="1"/>
  <c r="J209" i="5"/>
  <c r="J22" i="9" s="1"/>
  <c r="K209" i="5"/>
  <c r="K22" i="9" s="1"/>
  <c r="L209" i="5"/>
  <c r="L22" i="9" s="1"/>
  <c r="M209" i="5"/>
  <c r="M22" i="9" s="1"/>
  <c r="N209" i="5"/>
  <c r="N22" i="9" s="1"/>
  <c r="B209" i="5"/>
  <c r="B22" i="9" s="1"/>
  <c r="K201" i="5"/>
  <c r="K21" i="9" s="1"/>
  <c r="L201" i="5"/>
  <c r="M201" i="5"/>
  <c r="M21" i="9" s="1"/>
  <c r="N201" i="5"/>
  <c r="N21" i="9" s="1"/>
  <c r="C191" i="5"/>
  <c r="C20" i="9" s="1"/>
  <c r="D191" i="5"/>
  <c r="E191" i="5"/>
  <c r="E20" i="9" s="1"/>
  <c r="F191" i="5"/>
  <c r="F20" i="9" s="1"/>
  <c r="G191" i="5"/>
  <c r="G20" i="9" s="1"/>
  <c r="H191" i="5"/>
  <c r="H20" i="9" s="1"/>
  <c r="I191" i="5"/>
  <c r="I20" i="9" s="1"/>
  <c r="J191" i="5"/>
  <c r="J20" i="9" s="1"/>
  <c r="K191" i="5"/>
  <c r="K20" i="9" s="1"/>
  <c r="L191" i="5"/>
  <c r="L20" i="9" s="1"/>
  <c r="M191" i="5"/>
  <c r="M20" i="9" s="1"/>
  <c r="N191" i="5"/>
  <c r="N20" i="9" s="1"/>
  <c r="B191" i="5"/>
  <c r="B20" i="9" s="1"/>
  <c r="D182" i="5"/>
  <c r="E182" i="5"/>
  <c r="E19" i="9" s="1"/>
  <c r="F182" i="5"/>
  <c r="F19" i="9" s="1"/>
  <c r="G182" i="5"/>
  <c r="G19" i="9" s="1"/>
  <c r="H182" i="5"/>
  <c r="H19" i="9" s="1"/>
  <c r="J182" i="5"/>
  <c r="J19" i="9" s="1"/>
  <c r="K182" i="5"/>
  <c r="K19" i="9" s="1"/>
  <c r="L182" i="5"/>
  <c r="L19" i="9" s="1"/>
  <c r="M182" i="5"/>
  <c r="M19" i="9" s="1"/>
  <c r="N182" i="5"/>
  <c r="N19" i="9" s="1"/>
  <c r="B182" i="5"/>
  <c r="B19" i="9" s="1"/>
  <c r="D165" i="5"/>
  <c r="E165" i="5"/>
  <c r="E18" i="9" s="1"/>
  <c r="G165" i="5"/>
  <c r="G18" i="9" s="1"/>
  <c r="H165" i="5"/>
  <c r="H18" i="9" s="1"/>
  <c r="I165" i="5"/>
  <c r="I18" i="9" s="1"/>
  <c r="J165" i="5"/>
  <c r="J18" i="9" s="1"/>
  <c r="K165" i="5"/>
  <c r="K18" i="9" s="1"/>
  <c r="L165" i="5"/>
  <c r="L18" i="9" s="1"/>
  <c r="M165" i="5"/>
  <c r="M18" i="9" s="1"/>
  <c r="N18" i="9"/>
  <c r="B165" i="5"/>
  <c r="B18" i="9" s="1"/>
  <c r="D17" i="9"/>
  <c r="E17" i="9"/>
  <c r="G17" i="9"/>
  <c r="H17" i="9"/>
  <c r="I17" i="9"/>
  <c r="J17" i="9"/>
  <c r="K17" i="9"/>
  <c r="L17" i="9"/>
  <c r="M17" i="9"/>
  <c r="N17" i="9"/>
  <c r="B17" i="9"/>
  <c r="I16" i="9"/>
  <c r="D116" i="5"/>
  <c r="E116" i="5"/>
  <c r="E15" i="9" s="1"/>
  <c r="F116" i="5"/>
  <c r="F15" i="9" s="1"/>
  <c r="G116" i="5"/>
  <c r="G15" i="9" s="1"/>
  <c r="H116" i="5"/>
  <c r="H15" i="9" s="1"/>
  <c r="I116" i="5"/>
  <c r="I15" i="9" s="1"/>
  <c r="J116" i="5"/>
  <c r="J15" i="9" s="1"/>
  <c r="K116" i="5"/>
  <c r="K15" i="9" s="1"/>
  <c r="L116" i="5"/>
  <c r="L15" i="9" s="1"/>
  <c r="M116" i="5"/>
  <c r="M15" i="9" s="1"/>
  <c r="N116" i="5"/>
  <c r="B116" i="5"/>
  <c r="B15" i="9" s="1"/>
  <c r="D18" i="9" l="1"/>
  <c r="O18" i="9" s="1"/>
  <c r="O165" i="5"/>
  <c r="D22" i="9"/>
  <c r="O209" i="5"/>
  <c r="D20" i="9"/>
  <c r="O191" i="5"/>
  <c r="O116" i="5"/>
  <c r="D19" i="9"/>
  <c r="O182" i="5"/>
  <c r="L21" i="9"/>
  <c r="O201" i="5"/>
  <c r="D23" i="9"/>
  <c r="O23" i="9" s="1"/>
  <c r="O217" i="5"/>
  <c r="D15" i="9"/>
  <c r="O21" i="9"/>
  <c r="M24" i="9"/>
  <c r="G24" i="9"/>
  <c r="I24" i="9"/>
  <c r="O20" i="9"/>
  <c r="O22" i="9"/>
  <c r="O17" i="9"/>
  <c r="O19" i="9"/>
  <c r="N15" i="9"/>
  <c r="N218" i="5"/>
  <c r="C24" i="9"/>
  <c r="H24" i="9"/>
  <c r="K24" i="9"/>
  <c r="J24" i="9"/>
  <c r="B24" i="9"/>
  <c r="F218" i="5"/>
  <c r="K218" i="5"/>
  <c r="C218" i="5"/>
  <c r="F24" i="9"/>
  <c r="E218" i="5"/>
  <c r="L218" i="5"/>
  <c r="B218" i="5"/>
  <c r="I218" i="5"/>
  <c r="G218" i="5"/>
  <c r="M218" i="5"/>
  <c r="D218" i="5"/>
  <c r="H218" i="5"/>
  <c r="J218" i="5"/>
  <c r="E24" i="9"/>
  <c r="L24" i="9"/>
  <c r="O218" i="5" l="1"/>
  <c r="D24" i="9"/>
  <c r="O15" i="9"/>
  <c r="O24" i="9" s="1"/>
  <c r="N24" i="9"/>
  <c r="L23" i="4" l="1"/>
  <c r="K23" i="4" l="1"/>
  <c r="J23" i="4"/>
  <c r="I23" i="4"/>
  <c r="H23" i="4"/>
  <c r="G23" i="4"/>
  <c r="F23" i="4"/>
  <c r="E23" i="4"/>
  <c r="D23" i="4"/>
  <c r="D24" i="4" l="1"/>
</calcChain>
</file>

<file path=xl/sharedStrings.xml><?xml version="1.0" encoding="utf-8"?>
<sst xmlns="http://schemas.openxmlformats.org/spreadsheetml/2006/main" count="718" uniqueCount="415">
  <si>
    <t>รวม</t>
  </si>
  <si>
    <t>ชป. เชียงใหม่</t>
  </si>
  <si>
    <t>ชป. ลำพูน</t>
  </si>
  <si>
    <t>ชป. แม่ฮ่องสอน</t>
  </si>
  <si>
    <t>ส่งน้ำฯ แม่แตง</t>
  </si>
  <si>
    <t>ส่งน้ำฯ แม่แฝก-แม่งัด</t>
  </si>
  <si>
    <t>ส่งน้ำฯ แม่กวง</t>
  </si>
  <si>
    <t>ชป. ลำปาง</t>
  </si>
  <si>
    <t>ชป. น่าน</t>
  </si>
  <si>
    <t>ชป. พะเยา</t>
  </si>
  <si>
    <t>ชป. เชียงราย</t>
  </si>
  <si>
    <t>ส่งน้ำฯ กิ่วลม-กิ่วคอหมา</t>
  </si>
  <si>
    <t>ส่งน้ำฯ แม่ลาว</t>
  </si>
  <si>
    <t>ส่งน้ำฯ แม่วัง</t>
  </si>
  <si>
    <t>ชป. พิษณุโลก</t>
  </si>
  <si>
    <t>ชป. อุตรดิตถ์</t>
  </si>
  <si>
    <t>ชป. พิจิตร</t>
  </si>
  <si>
    <t>ชป. นครสวรรค์</t>
  </si>
  <si>
    <t>ส่งน้ำฯ เขื่อนนเรศวร</t>
  </si>
  <si>
    <t>ส่งน้ำฯ พลายชุมพล</t>
  </si>
  <si>
    <t>ส่งน้ำฯ ดงเศรษฐี</t>
  </si>
  <si>
    <t>ส่งน้ำฯ ท่าบัว</t>
  </si>
  <si>
    <t>ส่งน้ำฯ เขื่อนแควน้อยบำรุงแดน</t>
  </si>
  <si>
    <t>ชป. กำแพงเพชร</t>
  </si>
  <si>
    <t>ชป. สุโขทัย</t>
  </si>
  <si>
    <t>ชป. ตาก</t>
  </si>
  <si>
    <t>ชป. แพร่</t>
  </si>
  <si>
    <t>ส่งน้ำฯ แม่ยม</t>
  </si>
  <si>
    <t>ส่งน้ำฯ สุโขทัย</t>
  </si>
  <si>
    <t>ชป. เลย</t>
  </si>
  <si>
    <t>ชป. สกลนคร</t>
  </si>
  <si>
    <t>ชป. หนองบัวลำภู</t>
  </si>
  <si>
    <t>ส่งน้ำฯ ห้วยหลวง</t>
  </si>
  <si>
    <t>ส่งน้ำฯ น้ำอูน</t>
  </si>
  <si>
    <t>ชป. กาฬสินธุ์</t>
  </si>
  <si>
    <t>ชป. ชัยภูมิ</t>
  </si>
  <si>
    <t>ส่งน้ำฯ หนองหวาย</t>
  </si>
  <si>
    <t>ส่งน้ำฯ ลุ่มน้ำเสียวใหญ่</t>
  </si>
  <si>
    <t>ส่งน้ำฯ ลำปาว</t>
  </si>
  <si>
    <t>ส่งน้ำฯ ลุ่มน้ำพรม-เชิญ</t>
  </si>
  <si>
    <t>ส่งน้ำฯ ลุ่มน้ำชีตอนบน</t>
  </si>
  <si>
    <t>ส่งน้ำฯ ลุ่มน้ำชีตอนกลาง</t>
  </si>
  <si>
    <t>ชป. ยโสธร</t>
  </si>
  <si>
    <t>ชป. มุกดาหาร</t>
  </si>
  <si>
    <t>ชป. นครพนม</t>
  </si>
  <si>
    <t>ส่งน้ำฯ โดมน้อย</t>
  </si>
  <si>
    <t>ชป. นครราชสีมา</t>
  </si>
  <si>
    <t>ชป. บุรีรัมย์</t>
  </si>
  <si>
    <t>ชป. สุรินทร์</t>
  </si>
  <si>
    <t>ชป. ศรีสะเกษ</t>
  </si>
  <si>
    <t>ส่งน้ำฯ ลำพระเพลิง</t>
  </si>
  <si>
    <t>ส่งน้ำฯ ลำตะคอง</t>
  </si>
  <si>
    <t>ส่งน้ำฯ ทุ่งสัมฤทธิ์</t>
  </si>
  <si>
    <t>ส่งน้ำฯ ลำนางรอง</t>
  </si>
  <si>
    <t>ส่งน้ำฯ มูลบน-ลำแชะ</t>
  </si>
  <si>
    <t>ส่งน้ำฯ ลำปลายมาศ</t>
  </si>
  <si>
    <t>ส่งน้ำฯ มูลล่าง</t>
  </si>
  <si>
    <t>ชป. ชลบุรี</t>
  </si>
  <si>
    <t>ชป. ฉะเชิงเทรา</t>
  </si>
  <si>
    <t>ชป. ปราจีนบุรี</t>
  </si>
  <si>
    <t>ชป. จันทบุรี</t>
  </si>
  <si>
    <t>ชป. ระยอง</t>
  </si>
  <si>
    <t>ชป. ตราด</t>
  </si>
  <si>
    <t>ชป. สระแก้ว</t>
  </si>
  <si>
    <t>ส่งน้ำฯ นครนายก</t>
  </si>
  <si>
    <t>ส่งน้ำฯ บางพลวง</t>
  </si>
  <si>
    <t>ส่งน้ำฯ เขื่อนบางปะกง</t>
  </si>
  <si>
    <t>ส่งน้ำฯ เขื่อนขุนด่านปราการชล</t>
  </si>
  <si>
    <t>ส่งน้ำฯ ประแสร์</t>
  </si>
  <si>
    <t>ชป. ลพบุรี</t>
  </si>
  <si>
    <t>ชป. สระบุรี</t>
  </si>
  <si>
    <t>ชป. เพชรบูรณ์</t>
  </si>
  <si>
    <t>ชป. อยุธยา</t>
  </si>
  <si>
    <t>ส่งน้ำฯ ช่องแค</t>
  </si>
  <si>
    <t>ส่งน้ำฯ มโนรมย์</t>
  </si>
  <si>
    <t>ส่งน้ำฯ โคกกะเทียม</t>
  </si>
  <si>
    <t>ส่งน้ำฯ เริงราง</t>
  </si>
  <si>
    <t>ส่งน้ำฯ มหาราช</t>
  </si>
  <si>
    <t>ส่งน้ำฯ คลองเพรียว-เสาไห้</t>
  </si>
  <si>
    <t>ส่งน้ำฯ ป่าสักใต้</t>
  </si>
  <si>
    <t>ส่งน้ำฯ นครหลวง</t>
  </si>
  <si>
    <t>ส่งน้ำฯ เขื่อนป่าสักชลสิทธิ์</t>
  </si>
  <si>
    <t>ส่งน้ำฯ บางบาล</t>
  </si>
  <si>
    <t>ชป. นนทบุรี</t>
  </si>
  <si>
    <t>ชป. ปทุมธานี</t>
  </si>
  <si>
    <t>ชป. สมุทรปราการ</t>
  </si>
  <si>
    <t>ชป. สมุทรสาคร</t>
  </si>
  <si>
    <t>ส่งน้ำฯ เจ้าเจ็ด-บางยี่หน</t>
  </si>
  <si>
    <t>ส่งน้ำฯ พระยาบรรลือ</t>
  </si>
  <si>
    <t>ส่งน้ำฯ ภาษีเจริญ</t>
  </si>
  <si>
    <t>ส่งน้ำฯ รังสิตเหนือ</t>
  </si>
  <si>
    <t>ส่งน้ำฯ รังสิตใต้</t>
  </si>
  <si>
    <t>ส่งน้ำฯ ชลหารพิจิตร</t>
  </si>
  <si>
    <t>ส่งน้ำฯ พระองค์ไชยานุชิต</t>
  </si>
  <si>
    <t>ชป. ชัยนาท</t>
  </si>
  <si>
    <t>ชป. อุทัยธานี</t>
  </si>
  <si>
    <t>ชป. สิงห์บุรี</t>
  </si>
  <si>
    <t>ชป. อ่างทอง</t>
  </si>
  <si>
    <t>ชป. สุพรรณบุรี</t>
  </si>
  <si>
    <t>ส่งน้ำฯ เขื่อนเจ้าพระยา</t>
  </si>
  <si>
    <t>ส่งน้ำฯ พลเทพ</t>
  </si>
  <si>
    <t>ส่งน้ำฯ ท่าโบสถ์</t>
  </si>
  <si>
    <t>ส่งน้ำฯ สามชุก</t>
  </si>
  <si>
    <t>ส่งน้ำฯ ดอนเจดีย์</t>
  </si>
  <si>
    <t>ส่งน้ำฯ บรมธาตุ</t>
  </si>
  <si>
    <t>ส่งน้ำฯ ชัณสูตร</t>
  </si>
  <si>
    <t>ส่งน้ำฯ ยางมณี</t>
  </si>
  <si>
    <t>ส่งน้ำฯ ผักไห่</t>
  </si>
  <si>
    <t>ส่งน้ำฯ กระเสียว</t>
  </si>
  <si>
    <t>ส่งน้ำฯ ทับเสลา</t>
  </si>
  <si>
    <t>ชป.กาญจนบุรี</t>
  </si>
  <si>
    <t>ชป. นครปฐม</t>
  </si>
  <si>
    <t>ชป. ราชบุรี</t>
  </si>
  <si>
    <t>ชป. สมุทรสงคราม</t>
  </si>
  <si>
    <t>ส่งน้ำฯ เขื่อนแม่กลอง</t>
  </si>
  <si>
    <t>ส่งน้ำฯ กำแพงแสน</t>
  </si>
  <si>
    <t>ส่งน้ำฯ นครปฐม</t>
  </si>
  <si>
    <t>ส่งน้ำฯ นครชุม</t>
  </si>
  <si>
    <t>ส่งย้ำฯ ราชบุรีฝั่งซ้าย</t>
  </si>
  <si>
    <t>ส่งน้ำฯ ราชบุรีฝั่งขวา</t>
  </si>
  <si>
    <t>ส่งน้ำฯ ท่ามะกา</t>
  </si>
  <si>
    <t>ส่งน้ำฯ พนมทวน</t>
  </si>
  <si>
    <t>ส่งน้ำฯ สองพี่น้อง</t>
  </si>
  <si>
    <t>ส่งน้ำฯ บางเลน</t>
  </si>
  <si>
    <t>ส่งน้ำฯ ดำเนินสะดวก</t>
  </si>
  <si>
    <t>ชป. ประจวบคีรีขันธ์</t>
  </si>
  <si>
    <t>ชป. เพชรบุรี</t>
  </si>
  <si>
    <t>ชป. ระนอง</t>
  </si>
  <si>
    <t>ชป. ชุมพร</t>
  </si>
  <si>
    <t>ส่งน้ำฯ ปราณบุรี</t>
  </si>
  <si>
    <t>ส่งน้ำฯ เพชรบุรี</t>
  </si>
  <si>
    <t>ชป. นครศรีธรรมราช</t>
  </si>
  <si>
    <t>ชป. กระบี่</t>
  </si>
  <si>
    <t>ชป. พังงา</t>
  </si>
  <si>
    <t>ชป. ภูเก็ต</t>
  </si>
  <si>
    <t>ส่งน้ำฯ ปากพนังตอนบน</t>
  </si>
  <si>
    <t>ส่งน้ำฯ ปากพนังตอนล่าง</t>
  </si>
  <si>
    <t>ชป. สงขลา</t>
  </si>
  <si>
    <t>ชป. พัทลุง</t>
  </si>
  <si>
    <t>ชป. สตูล</t>
  </si>
  <si>
    <t>ชป. ตรัง</t>
  </si>
  <si>
    <t>ส่งน้ำฯ ระโนด-กระแสสินธุ์</t>
  </si>
  <si>
    <t>ส่งน้ำฯ ท่าเชียด</t>
  </si>
  <si>
    <t>ชป. ยะลา</t>
  </si>
  <si>
    <t>ชป. ปัตตานี</t>
  </si>
  <si>
    <t>ชป. นราธิวาส</t>
  </si>
  <si>
    <t>ส่งน้ำฯ ลุ่มน้ำโก-ลก</t>
  </si>
  <si>
    <t>ส่งน้ำฯ ลุ่มน้ำบางนารา</t>
  </si>
  <si>
    <t>รวมทั้งหมด</t>
  </si>
  <si>
    <t>สชป. / โครงการฯ</t>
  </si>
  <si>
    <t>เครื่องสูบน้ำ</t>
  </si>
  <si>
    <t>เครื่องผลักดันน้ำ</t>
  </si>
  <si>
    <t>รถบรรทุก</t>
  </si>
  <si>
    <t>แห่ง</t>
  </si>
  <si>
    <t>(เครื่อง)</t>
  </si>
  <si>
    <t>(คัน)</t>
  </si>
  <si>
    <t>ลำดับ</t>
  </si>
  <si>
    <t>หน่วยงาน</t>
  </si>
  <si>
    <t>สชป.</t>
  </si>
  <si>
    <t>รถขุด</t>
  </si>
  <si>
    <t>เรือขุด</t>
  </si>
  <si>
    <t>รถแทรกเตอร์</t>
  </si>
  <si>
    <t>รถบรรทุกน้ำ</t>
  </si>
  <si>
    <t>งบประมาณ</t>
  </si>
  <si>
    <t>ที่</t>
  </si>
  <si>
    <t>(ลำ)</t>
  </si>
  <si>
    <t>(บาท)</t>
  </si>
  <si>
    <t>ส่วนกลาง</t>
  </si>
  <si>
    <t>งานเสริมคันกั้นน้ำ / คันคลองส่งน้ำหรือคลองระบายน้ำ</t>
  </si>
  <si>
    <t>งานปิดท่อลอด</t>
  </si>
  <si>
    <t>ดินลูกรังบดอัด</t>
  </si>
  <si>
    <t>คันดินเล็ก</t>
  </si>
  <si>
    <t>กระสอบทราย</t>
  </si>
  <si>
    <t>ทำนบชั่วคราว</t>
  </si>
  <si>
    <t>จำนวน</t>
  </si>
  <si>
    <t>ระยะทาง</t>
  </si>
  <si>
    <t>ทั้งหมด</t>
  </si>
  <si>
    <t>(แห่ง)</t>
  </si>
  <si>
    <t xml:space="preserve"> (กม.)</t>
  </si>
  <si>
    <t>ชป. ขอนแก่น</t>
  </si>
  <si>
    <t>ชป. มหาสารคาม</t>
  </si>
  <si>
    <t>ชป. ร้อยเอ็ด</t>
  </si>
  <si>
    <t>ส่งน้ำฯ คลองสียัด</t>
  </si>
  <si>
    <t>ส่งน้ำฯ พระพิมล</t>
  </si>
  <si>
    <t>ชป. สุราษฎร์ธานี</t>
  </si>
  <si>
    <t>ส่งน้ำฯ นครศรีธรรมราช</t>
  </si>
  <si>
    <t xml:space="preserve">                  2. เป็นการคาดการณ์ล่วงหน้าเมื่อเกิดอุทกภัย</t>
  </si>
  <si>
    <t xml:space="preserve">                  3. ในขั้นตอนการพิจารณาเมื่อคาดว่าเหตุการณ์จะเกิดขึ้นจริงเพื่อเป็นการป้องกันให้ทันท่วงที่ขอให้พิจารณาเสนอเรื่องพร้อมรายละเอียดเพื่อขออนุมัติดำเนินการพร้อมงบประมาณจากประธานศูนย์ฯ</t>
  </si>
  <si>
    <t>ชป. บึงกาฬ</t>
  </si>
  <si>
    <t>ส่งน้ำฯ ฝายกุมภวาปี</t>
  </si>
  <si>
    <t>ส่งน้ำฯ โพธิ์พระยา</t>
  </si>
  <si>
    <t>ชป. อุบลราชธานี*</t>
  </si>
  <si>
    <t>ชป. อำนาจเจริญ*</t>
  </si>
  <si>
    <t>ส่งน้ำฯ ลุ่มน้ำก่ำ*</t>
  </si>
  <si>
    <t>ส่งน้ำฯ ปัตตานี*</t>
  </si>
  <si>
    <t>ชป. นครนายก</t>
  </si>
  <si>
    <t>ชป. อุดรธานี</t>
  </si>
  <si>
    <t>ชป. หนองคาย</t>
  </si>
  <si>
    <t>ส่งน้ำฯ ห้วยโมง</t>
  </si>
  <si>
    <t>ส่งน้ำฯยมน่าน</t>
  </si>
  <si>
    <t>ส่งน้ำฯ ท่อทองแดง</t>
  </si>
  <si>
    <t>ส่งน้ำฯ มูลกลาง</t>
  </si>
  <si>
    <t>สำนักงานชลประทานที่ 1</t>
  </si>
  <si>
    <t>สำนักงานชลประทานที่ 2</t>
  </si>
  <si>
    <t>สำนักงานชลประทานที่ 3</t>
  </si>
  <si>
    <t>สำนักงานชลประทานที่ 4</t>
  </si>
  <si>
    <t>สำนักงานชลประทานที่ 5</t>
  </si>
  <si>
    <t>สำนักงานชลประทานที่ 6</t>
  </si>
  <si>
    <t>สำนักงานชลประทานที่ 7</t>
  </si>
  <si>
    <t>สำนักงานชลประทานที่ 8</t>
  </si>
  <si>
    <t>สำนักงานชลประทานที่ 9</t>
  </si>
  <si>
    <t>สำนักงานชลประทานที่ 10</t>
  </si>
  <si>
    <t>สำนักงานชลประทานที่ 11</t>
  </si>
  <si>
    <t>สำนักงานชลประทานที่ 12</t>
  </si>
  <si>
    <t>สำนักงานชลประทานที่ 13</t>
  </si>
  <si>
    <t>สำนักงานชลประทานที่ 14</t>
  </si>
  <si>
    <t>สำนักงานชลประทานที่ 15</t>
  </si>
  <si>
    <t>สำนักงานชลประทานที่ 16</t>
  </si>
  <si>
    <t>สำนักงานชลประทานที่ 17</t>
  </si>
  <si>
    <t>หมายเหตุ      1.ข้อมูลที่ได้มาจากโครงการฯ ของแต่ละสำนักงานชลประทาน</t>
  </si>
  <si>
    <t xml:space="preserve"> ส่วนบริหารเครื่องจักรกลที่ 1 (เชียงใหม่)</t>
  </si>
  <si>
    <t xml:space="preserve"> ส่วนบริหารเครื่องจักรกลที่ 2 (พิษณุโลก)</t>
  </si>
  <si>
    <t xml:space="preserve"> ส่วนบริหารเครื่องจักรกลที่ 3 (ขอนแก่น)</t>
  </si>
  <si>
    <t xml:space="preserve"> ส่วนบริหารเครื่องจักรกลที่ 4 (นครราชสีมา)</t>
  </si>
  <si>
    <t xml:space="preserve"> ส่วนบริหารเครื่องจักรกลที่ 5 (อยุธยา)</t>
  </si>
  <si>
    <t xml:space="preserve"> ส่วนบริหารเครื่องจักรกลที่ 7 (สงขลา)</t>
  </si>
  <si>
    <t>จังหวัดเชียงใหม่</t>
  </si>
  <si>
    <t>จังหวัดลำพูน</t>
  </si>
  <si>
    <t>จังหวัดแม่ฮ่องสอน</t>
  </si>
  <si>
    <t>จังหวัดลำปาง</t>
  </si>
  <si>
    <t>จังหวัดน่าน</t>
  </si>
  <si>
    <t>จังหวัดพะเยา</t>
  </si>
  <si>
    <t>จังหวัดเชียงราย</t>
  </si>
  <si>
    <t>จังหวัดพิษณุโลก</t>
  </si>
  <si>
    <t>จังหวัดอุตรดิตถ์</t>
  </si>
  <si>
    <t>จังหวัดพิจิตร</t>
  </si>
  <si>
    <t>จังหวัดนครสวรรค์</t>
  </si>
  <si>
    <t>จังหวัดกำแพงเพชร</t>
  </si>
  <si>
    <t>จังหวัดสุโขทัย</t>
  </si>
  <si>
    <t>จังหวัดตาก</t>
  </si>
  <si>
    <t>จังหวัดแพร่</t>
  </si>
  <si>
    <t>จังหวัดอุดรธานี</t>
  </si>
  <si>
    <t>จังหวัดหนองคาย</t>
  </si>
  <si>
    <t>จังหวัดหนองบัวลำภู</t>
  </si>
  <si>
    <t>จังหวัดสกลนคร</t>
  </si>
  <si>
    <t>จังหวัดเลย</t>
  </si>
  <si>
    <t>จังหวัดบึงกาฬ</t>
  </si>
  <si>
    <t>จังหวัดขอนแก่น</t>
  </si>
  <si>
    <t>จังหวัดมหาสารคาม</t>
  </si>
  <si>
    <t>จังหวัดกาฬสินธุ์</t>
  </si>
  <si>
    <t>จังหวัดร้อยเอ็ด</t>
  </si>
  <si>
    <t>จังหวัดชัยภูมิ</t>
  </si>
  <si>
    <t>จังหวัดอุบลราชธานี</t>
  </si>
  <si>
    <t>จังหวัดยโสธร</t>
  </si>
  <si>
    <t>จังหวัดมุกดาหาร</t>
  </si>
  <si>
    <t>จังหวัดนครพนม</t>
  </si>
  <si>
    <t>จังหวัดอำนาจเจริญ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</si>
  <si>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</si>
  <si>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</si>
  <si>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</si>
  <si>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</si>
  <si>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จังหวัดชลบุรี</t>
  </si>
  <si>
    <t>จังหวัดฉะเชิงเทรา</t>
  </si>
  <si>
    <t>จังหวัดนครนายก</t>
  </si>
  <si>
    <t>จังหวัดปราจีนบุรี</t>
  </si>
  <si>
    <t>จังหวัดจันทบุรี</t>
  </si>
  <si>
    <t>จังหวัดระยอง</t>
  </si>
  <si>
    <t>จังหวัดตราด</t>
  </si>
  <si>
    <t>จังหวัดสระแก้ว</t>
  </si>
  <si>
    <t>จังหวัดลพบุรี</t>
  </si>
  <si>
    <t>จังหวัดสระบุรี</t>
  </si>
  <si>
    <t>จังหวัดเพชรบูรณ์</t>
  </si>
  <si>
    <t>จังหวัดอยุธยา</t>
  </si>
  <si>
    <t>จังหวัดนนทบุรี</t>
  </si>
  <si>
    <t>จังหวัดปทุมธานี</t>
  </si>
  <si>
    <t>จังหวัดสมุทรปราการ</t>
  </si>
  <si>
    <t>จังหวัดสมุทรสาคร</t>
  </si>
  <si>
    <t>จังหวัดชัยนาท</t>
  </si>
  <si>
    <t>จังหวัดอุทัยธานี</t>
  </si>
  <si>
    <t>จังหวัดสิงห์บุรี</t>
  </si>
  <si>
    <t>จังหวัดอ่างทอง</t>
  </si>
  <si>
    <t>จังหวัดสุพรรณบุรี</t>
  </si>
  <si>
    <t>จังหวัดนครปฐม</t>
  </si>
  <si>
    <t>จังหวัดราชบุรี</t>
  </si>
  <si>
    <t>จังหวัดสมุทรสงคราม</t>
  </si>
  <si>
    <t>จังหวัดประจวบคีรีขันธ์</t>
  </si>
  <si>
    <t>จังหวัดเพชรบุรี</t>
  </si>
  <si>
    <t>จังหวัดระนอง</t>
  </si>
  <si>
    <t>จังหวัดชุมพร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</si>
  <si>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</si>
  <si>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</si>
  <si>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</si>
  <si>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</si>
  <si>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</si>
  <si>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จังหวัดสงขลา</t>
  </si>
  <si>
    <t>จังหวัดพัทลุง</t>
  </si>
  <si>
    <t>จังหวัดสตูล</t>
  </si>
  <si>
    <t>จังหวัดตรัง</t>
  </si>
  <si>
    <t>จังหวัดยะลา</t>
  </si>
  <si>
    <t>จังหวัดปัตตานี</t>
  </si>
  <si>
    <t>จังหวัดนราธิวาส</t>
  </si>
  <si>
    <t>จังหวัดกาญจนบุรี</t>
  </si>
  <si>
    <t>-</t>
  </si>
  <si>
    <t>ส่งน้ำฯ วังยาง</t>
  </si>
  <si>
    <t>ส่งน้ำฯ วังบัว</t>
  </si>
  <si>
    <t>ศูนย์ภูพาน</t>
  </si>
  <si>
    <t xml:space="preserve"> -</t>
  </si>
  <si>
    <t>ส่งน้ำฯ ลุ่มน้ำชีตอนล่างและเซบายตอนล่าง*</t>
  </si>
  <si>
    <t>ส่งน้ำฯ หัวนา</t>
  </si>
  <si>
    <t>โครงการส่งน้ำและบำรุงรักษานฤบดินทรจินดา</t>
  </si>
  <si>
    <t>โครงการส่งน้ำและบํารุงรักษาคลองหลวง รัชชโลทร</t>
  </si>
  <si>
    <t>ส่งน้ำฯ แก่งกระจาน</t>
  </si>
  <si>
    <t>เครื่องจักร</t>
  </si>
  <si>
    <t>สนับสนุน</t>
  </si>
  <si>
    <t>เครื่องจักรกล</t>
  </si>
  <si>
    <t>รถสูบน้ำเคลื่อนที่</t>
  </si>
  <si>
    <t>หน่วย</t>
  </si>
  <si>
    <t>หมายเหตุ  :  การเตรียมความพร้อมในพื้นที่จุดเสี่ยง สามารถขนย้ายการปฏิบัติงานในพื้นที่ใกล้เคียงได้อย่างรวดเร็ว</t>
  </si>
  <si>
    <t>รวมทั้งหมดเครื่องจักร-เครื่องมือ ทั้งหมด</t>
  </si>
  <si>
    <t>ส่วนกลาง (นนทบุรี)</t>
  </si>
  <si>
    <t>ส่งน้ำฯผาจุก</t>
  </si>
  <si>
    <t>สะพานเหล็ก</t>
  </si>
  <si>
    <t>ยาว 44 ม.</t>
  </si>
  <si>
    <t>จุดหรือบริเวณพื้นที่เสี่ยงอุทกภัย ปี 2565</t>
  </si>
  <si>
    <t>รวมเครื่องจักรกล0เครื่องมือ ทั้งหมด</t>
  </si>
  <si>
    <t>หมายเหตุ      1. ข้อมูลที่ได้มาจากโครงการฯ ของแต่ละสำนักงานชลประทาน</t>
  </si>
  <si>
    <t>ปริมาณน้ำมัน</t>
  </si>
  <si>
    <t>(ลิตร)</t>
  </si>
  <si>
    <t>การประเมินค่าสูบน้ำ
เพื่อป้องกันอุทกภัย</t>
  </si>
  <si>
    <r>
      <t xml:space="preserve"> </t>
    </r>
    <r>
      <rPr>
        <b/>
        <u/>
        <sz val="14"/>
        <rFont val="TH SarabunPSK"/>
        <family val="2"/>
      </rPr>
      <t xml:space="preserve">ตารางที่ 2 </t>
    </r>
    <r>
      <rPr>
        <b/>
        <sz val="14"/>
        <rFont val="TH SarabunPSK"/>
        <family val="2"/>
      </rPr>
      <t xml:space="preserve">  แผนงานระหว่างน้ำมาหรือขณะเกิดภัยและการประเมินงบประมาณการป้องกันและแก้ไขปัญหาน้ำท่วม ปี 2566</t>
    </r>
  </si>
  <si>
    <t xml:space="preserve">   ตารางที่ 3  แผนการเตรียมความพร้อมของเครื่องจักร-เครื่องมือ วัสดุและอุปกรณ์ ฤดูฝน ปี 2566</t>
  </si>
  <si>
    <r>
      <t xml:space="preserve"> </t>
    </r>
    <r>
      <rPr>
        <b/>
        <u/>
        <sz val="14"/>
        <rFont val="TH SarabunPSK"/>
        <family val="2"/>
      </rPr>
      <t xml:space="preserve">ตารางที่ 2 </t>
    </r>
    <r>
      <rPr>
        <b/>
        <sz val="14"/>
        <rFont val="TH SarabunPSK"/>
        <family val="2"/>
      </rPr>
      <t xml:space="preserve">  แผนงานระหว่างน้ำมา หรือขณะเกิดภัยและการประเมินงบประมาณการป้องกันและแก้ไขปัญหาน้ำท่วม ปี 2566</t>
    </r>
  </si>
  <si>
    <t xml:space="preserve">   ตารางที่ 4  แผนการเตรียมความพร้อมของเครื่องจักรเครื่องมือ และพื้นที่เสี่ยงอุทกภัย เพื่อช่วยเหลือและแก้ไขปัญหาน้ำท่วม ในช่วงฤดูฝนปี 2566</t>
  </si>
  <si>
    <t>800 ม.</t>
  </si>
  <si>
    <t xml:space="preserve"> ส่วนบริหารเครื่องจักรกลที่ 6 (ชลบุรี)</t>
  </si>
  <si>
    <t xml:space="preserve"> ส่วนบริหารเครื่องจักรกลที่ 7 (กาญจนบุรี)</t>
  </si>
  <si>
    <t>เทศบาลเมืองดอกคำใต้พื้นที่การเกษตรริมลำน้ำยมในเขตอ.ปง.อ.เชียงม่วน และลำน้ำอิงอ.ภูกามยาวและอ.ดอกคำใต้</t>
  </si>
  <si>
    <t>บริเวณสถานี G.8 บ้านต้นยาง อำเภอแม่ลาว จังหวัดเชียงราย, บริเวณสถานี G.10 บ้านหนองผำ อำเภอแม่สรวยจังหวัดเชียงราย และบริเวณลุ่มน้ำกก</t>
  </si>
  <si>
    <t xml:space="preserve">อำเภอเมือง, อำเภอลับแล, อำเภอท่าปลา, อำเภอตรอน, อำเภอพิชัย, อำเภอทองแสนขัน,
อำเภอน้ำปาด, อำเภอฟากท่า และอำเภอบ้านโคก </t>
  </si>
  <si>
    <t xml:space="preserve">ต.หนองกระโดน อ.เมือง, ต.บ้านแก่ง อ.เมือง, ต.หนองกรด อ.บรรพตพิสัย, ต.บางเคียน อ.ชุมแสง,
ต.หนองเต่า อ.เก้าเลี้ยว, บริเวณพื้นที่อ่างเก็บน้ำห้วยใหญ่ อ.ไพศาลี, บริเวณพื้นที่อ่างเก็บน้ำคลองโพธิ์ อ.แม่เปิน </t>
  </si>
  <si>
    <t>อ.สวรรคโลก (หมู่ที่ 13 บ้านหาดสะพานจันทร์ ต.ป่ากุมเกาะ, เขตเทศบาลเมืองสวรรคโลก ต.ในเมือง)
อ.ศรีสำโรง (หมู่ที่ 4 บ้านวังไม้ขอน ต.วังไม้ขอย, สะพานหลังตลาดศรีสำโรง ต.คลองตาล, สะพานรักษ์ลำน้ำยม ต.คลองตาล)
อ.เมือง (สะพานโตโยต้า ต.ปากแคว, หลังวัดไทยชุมพล ต.ธานี, ตลาดเทศบาลเมืองสุโขทัย ต.ธานี, สะพานพระร่วง ต.ธานี, ชุมชนพระแม่ย่า ต.ธานี, วิทยาลัยนาฎศิลป์สุโขทัย ต.บ้านกล้วย, โรงพยาบาลสุโขทัย ต.บ้านกล้วย, ถนนหน้าสถานีขนส่งสุโขทัย ต.ปากแคว,  หมู่ 9 บ้านมะขามค่อม ต.ยางซ้าย, 
หมู่ 5 บ้านวังโพธิ์ ต.ยางซ้าย
อ.กงไกรลาศ (พื้นที่ตำบลป่าแฝก ต.ป่าแฝก, หมู่ที่ 2 บ้านบางสนิม ต.กง, หมู่ที่ 6 บ้านสามพญา ต.กง</t>
  </si>
  <si>
    <t>ในเขต อ.เมือง , อ.บ้านแฮด , อ.บ้านไผ่ , อ.น้ำพอง , อ.แวงน้อย , อ.แวงใหญ่ , อ.ชุมแพ , อ.ภูผาม่าน</t>
  </si>
  <si>
    <t>ในเขต อ.เมือง , อ.โกสุมพิสัย , อ.กันทรวิชัย</t>
  </si>
  <si>
    <t xml:space="preserve">ในเขต อ.เมือง , อ.กมลาไสย อ.เขาวง , อ.นาคู </t>
  </si>
  <si>
    <t>ในเขต อ.ทุ่งเขาหลวง , อ.เกษตรวิสัย , อ.เสลภูมิ , อ.เชียงขวัญ , อ.จังหาร , อ.ธวัชบุรี , อ.สุวรรณภุมิ</t>
  </si>
  <si>
    <t xml:space="preserve">ในเขต อ.เมือง , อ.บำเหน็จณรงค์ </t>
  </si>
  <si>
    <t>ส่วนเครื่องจักรกล สชป.7</t>
  </si>
  <si>
    <t>เขต ปตร.ลำพังชู,เขต อ.พุทไธสง,ถนน 224 อ่างฯห้วยเมฆา,ถนน 2445 ลำห้วยเสว</t>
  </si>
  <si>
    <t>บริเวณริมฝั่งแม่น้ำมูลและลำสาขา</t>
  </si>
  <si>
    <t>ต.เกาะขนุน ต.หนองแหน ต.ท่าถ่าน อ.พนมสารคาม ต.แหลมประดู่ อ.บ้านโพธิ์ จ.ฉะเชิงเทรา</t>
  </si>
  <si>
    <t>บริเวณคลองจมูกกลวง ต.บางอ้อ อ.บ้านนา จ.นครนายก</t>
  </si>
  <si>
    <t xml:space="preserve">ตลาดเก่ากบินทร์บุรี อำเภอเมืองปราจีนบุรี </t>
  </si>
  <si>
    <t xml:space="preserve">เตรียมความพร้อมคลองผันน้ำ (คลองภักดีรำไพ) </t>
  </si>
  <si>
    <t xml:space="preserve">บริเวณวัดทับมา, หมู่บ้านโมเดิร์นซิตี้ และหมู่บ้านกรุงไทย ต.ทับมา อ.เมือง </t>
  </si>
  <si>
    <t>พื้นที่ในเขต อ.เมือง ได้แก่ ต.วังกระแจะ ต.ท่าพริก ต.ท่ากุ่ม ต.เนินทราย</t>
  </si>
  <si>
    <t>อ.โคกสูง อ.วังน้ำเย็น อ.เขาฉกรรจ์ และ อ.เมืองสระแก้ว</t>
  </si>
  <si>
    <t>จุดที่ 1   สถานีสูบน้ำบ้านโคกสลุง ตำบลโคกสลุง อำเภอพัฒนานิคม จังหวัดลพบุรี
จุดที่ 2  ท่อรับน้ำบ้านโคกสลุง กม.33+790 ตำบลโคกสลุง อำเภอพัฒนานิคม จังหวัดลพบุรี
จุดที่ 3 บริเวณริมคลองระบายน้ำคลองห้วยยาง ซอย 17 ถึง ซอย 21  อำเภอพัฒนานิคม จังหวัดลพบุรี</t>
  </si>
  <si>
    <t xml:space="preserve">หมู่ที่ 6 ตำบลดาวเรือง อำเภอเมือง จังหวัดสระบุรี
หมู่ที่ 1 ตำบลพระยาทด อำเภอเสาไห้ จังหวัดสระบุรี
หมู่ที่ 2 ตำบลท่าช้าง อำเภอเสาไห้ จังหวัดสระบุรี
หมู่ที่ 6 ตำบลห้วยป่าหวาย อำเภอพระพุทธบาท จังหวัดสระบุรี
หมู่ที่ 7 ตำบลหัวปลวก อำเภอเสาไห้ จังหวัดสระบุรี
หมู่ที่ 8 ตำบลห้วยป่าหวาย อำเภอพระพุทธบาท จังหวัดสระบุรี
หมู่ที่ 9 ตำบลห้วยป่าหวาย อำเภอพระพุทธบาท จังหวัดสระบุรี
หมู่ที่ 6 ตำบลหนองบัว อำเภอบ้านหมอ จังหวัดสระบุรี </t>
  </si>
  <si>
    <t>อ.เมืองเพชรบูรณ์, อ.หล่มสัก</t>
  </si>
  <si>
    <t>คลองบางเคียน ตำบลบางกระสั้นอำเภอบางปะอิน, ทรบ.คลองตามา ต.บ้านเลน อ.บางปะอิน, ปตร.หันตรา ต.หันตรา อ.พระนครศรีอยุธยา,  คลองคู ต.บางกระสั้น อ.บางปะอิน จ.พระนครศรีอยุธยา</t>
  </si>
  <si>
    <t>ต.ไทรใหญ่, ขุนศรี, คลองขวาง,ราษฎร์นิยม อ.ไทรน้อย และ ต.บางบัวทอง, ละหาร อ.บางบัวทอง</t>
  </si>
  <si>
    <t>ต.หน้าไม้ อ.ลาดหลุมแก้ว</t>
  </si>
  <si>
    <t xml:space="preserve">อำเภอบางบ่อ  อำเภอบางพลี  อำเภอบางเสาธง  และอำเภอเมืองสมุทรปราการ  </t>
  </si>
  <si>
    <r>
      <rPr>
        <b/>
        <sz val="14"/>
        <rFont val="TH SarabunPSK"/>
        <family val="2"/>
      </rPr>
      <t>อำเภอเมืองชัยนาท</t>
    </r>
    <r>
      <rPr>
        <sz val="14"/>
        <rFont val="TH SarabunPSK"/>
        <family val="2"/>
      </rPr>
      <t xml:space="preserve"> ได้แก่ ตำบลธรรมามูล, ตำบลท่าชัย, ตำบลหาดท่าเสา, ตำบลเขาท่าพระ, ตำบลบ้านกล้วย, ตำบลชัยนาท, เทศบาลเมืองชัยนาท </t>
    </r>
    <r>
      <rPr>
        <b/>
        <sz val="14"/>
        <rFont val="TH SarabunPSK"/>
        <family val="2"/>
      </rPr>
      <t>อำเภอวัดสิงห์</t>
    </r>
    <r>
      <rPr>
        <sz val="14"/>
        <rFont val="TH SarabunPSK"/>
        <family val="2"/>
      </rPr>
      <t xml:space="preserve"> ได้แก่ เทศบาลตำบลวัดสิงห์, ตำบลมะขามเฒ่า, ตำบลวังหมัน, ตำบลหนองขุ่น, ตำบลหนองบัว </t>
    </r>
    <r>
      <rPr>
        <b/>
        <sz val="14"/>
        <rFont val="TH SarabunPSK"/>
        <family val="2"/>
      </rPr>
      <t>อำเภอมโนรมย์</t>
    </r>
    <r>
      <rPr>
        <sz val="14"/>
        <rFont val="TH SarabunPSK"/>
        <family val="2"/>
      </rPr>
      <t xml:space="preserve"> ได้แก่ ตำบลศิลาดาน, ตำบลท่าฉนวน, ตำบลวัดโคก, ตำบลคุ้งสำเภา </t>
    </r>
    <r>
      <rPr>
        <b/>
        <sz val="14"/>
        <rFont val="TH SarabunPSK"/>
        <family val="2"/>
      </rPr>
      <t>อำเภอหันคา</t>
    </r>
    <r>
      <rPr>
        <sz val="14"/>
        <rFont val="TH SarabunPSK"/>
        <family val="2"/>
      </rPr>
      <t xml:space="preserve"> ได้แก่ ตำบลสามง่ามท่าโบสถ์, ตำบลหันคา, ตำบลไพรนกยูง, ตำบลบ้านเชี่ยน, ตำบลหนองแซง, ตำบลเด่นใหญ่, ตำบลห้วยงู, ตำบลวังไก่เถื่อน </t>
    </r>
    <r>
      <rPr>
        <b/>
        <sz val="14"/>
        <rFont val="TH SarabunPSK"/>
        <family val="2"/>
      </rPr>
      <t>อำเภอสรรพยา</t>
    </r>
    <r>
      <rPr>
        <sz val="14"/>
        <rFont val="TH SarabunPSK"/>
        <family val="2"/>
      </rPr>
      <t xml:space="preserve"> ได้แก่ ตำบลโพนางดำออก, ตำบลโพนางดำตก, ตำบลหาดอาษา, ตำบลตลุก, ตำบลบางหลวง, ตำบลสรรพยา, ตำบลเขาแก้ว</t>
    </r>
  </si>
  <si>
    <r>
      <rPr>
        <b/>
        <sz val="14"/>
        <rFont val="TH SarabunPSK"/>
        <family val="2"/>
      </rPr>
      <t>อำเภอเมืองอุทัยธานี</t>
    </r>
    <r>
      <rPr>
        <sz val="14"/>
        <rFont val="TH SarabunPSK"/>
        <family val="2"/>
        <charset val="222"/>
      </rPr>
      <t xml:space="preserve"> ได้แก่ ตำบลหาดทะนง, ตำบลสะแกกรัง, ตำบลเกาะเทโพ, ตำบลน้ำซึม, ตำบลท่าซุง, ตำบลเนินแจง, ตำบลอุทัยใหม่ </t>
    </r>
    <r>
      <rPr>
        <b/>
        <sz val="14"/>
        <rFont val="TH SarabunPSK"/>
        <family val="2"/>
      </rPr>
      <t>อำเภอทัพทัน</t>
    </r>
    <r>
      <rPr>
        <sz val="14"/>
        <rFont val="TH SarabunPSK"/>
        <family val="2"/>
        <charset val="222"/>
      </rPr>
      <t xml:space="preserve"> ได้แก่  ตำบลโคกหม้อ  </t>
    </r>
    <r>
      <rPr>
        <b/>
        <sz val="14"/>
        <rFont val="TH SarabunPSK"/>
        <family val="2"/>
      </rPr>
      <t>อำเภอสว่างอารมณ์</t>
    </r>
    <r>
      <rPr>
        <sz val="14"/>
        <rFont val="TH SarabunPSK"/>
        <family val="2"/>
        <charset val="222"/>
      </rPr>
      <t xml:space="preserve"> ได้แก่ ตำบลสว่างอารมณ์ </t>
    </r>
    <r>
      <rPr>
        <b/>
        <sz val="14"/>
        <rFont val="TH SarabunPSK"/>
        <family val="2"/>
      </rPr>
      <t>อำเภอหนองขาหย่าง</t>
    </r>
    <r>
      <rPr>
        <sz val="14"/>
        <rFont val="TH SarabunPSK"/>
        <family val="2"/>
        <charset val="222"/>
      </rPr>
      <t xml:space="preserve"> ได้แก่  ตำบลทุ่งพึ่ง, ตำบลดอนกลอย, ตำบลทุ่งโพ, ตำบลท่าโพ, ตำบลห้วยรอบ  </t>
    </r>
    <r>
      <rPr>
        <b/>
        <sz val="14"/>
        <rFont val="TH SarabunPSK"/>
        <family val="2"/>
      </rPr>
      <t>อำเภอลานสัก</t>
    </r>
    <r>
      <rPr>
        <sz val="14"/>
        <rFont val="TH SarabunPSK"/>
        <family val="2"/>
        <charset val="222"/>
      </rPr>
      <t xml:space="preserve"> ได้แก่ ตำบลลานสัก </t>
    </r>
    <r>
      <rPr>
        <b/>
        <sz val="14"/>
        <rFont val="TH SarabunPSK"/>
        <family val="2"/>
      </rPr>
      <t>อำเภอหนองฉาง</t>
    </r>
    <r>
      <rPr>
        <sz val="14"/>
        <rFont val="TH SarabunPSK"/>
        <family val="2"/>
        <charset val="222"/>
      </rPr>
      <t xml:space="preserve"> ได้แก่ ตำบลเขากวางทอง, , ตำบลหนองสรวง, ตำบลหนองฉาง, ตำบลบ้านเก่า</t>
    </r>
  </si>
  <si>
    <r>
      <rPr>
        <b/>
        <sz val="14"/>
        <rFont val="TH SarabunPSK"/>
        <family val="2"/>
      </rPr>
      <t>อำเภออินทร์บุรี</t>
    </r>
    <r>
      <rPr>
        <sz val="14"/>
        <rFont val="TH SarabunPSK"/>
        <family val="2"/>
        <charset val="222"/>
      </rPr>
      <t xml:space="preserve"> ได้แก่ ตำบลชีน้ำร้าย, ตำบลอินทร์บุรี, ตำบลทับยา, ตำบลประศุก, ตำบลน้ำตาล, ตำบลห้วยชัน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อำเภอเมืองสิงห์บุรี</t>
    </r>
    <r>
      <rPr>
        <sz val="14"/>
        <rFont val="TH SarabunPSK"/>
        <family val="2"/>
      </rPr>
      <t xml:space="preserve"> ได้แก่ ตำบลบางกระบือ, ตำบลบางมัญ, ตำบลบางพุทรา, ตำบลต้นโพธิ์, ตำบลจักรสีห์ </t>
    </r>
    <r>
      <rPr>
        <b/>
        <sz val="14"/>
        <rFont val="TH SarabunPSK"/>
        <family val="2"/>
      </rPr>
      <t>อำเภอพรหมบุรี</t>
    </r>
    <r>
      <rPr>
        <sz val="14"/>
        <rFont val="TH SarabunPSK"/>
        <family val="2"/>
      </rPr>
      <t xml:space="preserve"> ได้แก่ ตำบลพระงาม, ตำบลหัวป่า, ตำบลบ้านหม้อ, ตำบลโรงช้าง </t>
    </r>
    <r>
      <rPr>
        <b/>
        <sz val="14"/>
        <rFont val="TH SarabunPSK"/>
        <family val="2"/>
      </rPr>
      <t xml:space="preserve">อำเภอบางระจัน </t>
    </r>
    <r>
      <rPr>
        <sz val="14"/>
        <rFont val="TH SarabunPSK"/>
        <family val="2"/>
      </rPr>
      <t xml:space="preserve">ได้แก่ตำบลแม่ลา, ตำบลสิงห์, ตำบลโพชนไก่ </t>
    </r>
    <r>
      <rPr>
        <b/>
        <sz val="14"/>
        <rFont val="TH SarabunPSK"/>
        <family val="2"/>
      </rPr>
      <t>อำเภอท่าช้าง</t>
    </r>
    <r>
      <rPr>
        <sz val="14"/>
        <rFont val="TH SarabunPSK"/>
        <family val="2"/>
      </rPr>
      <t xml:space="preserve"> ได้แก่ ตำบลถอนสมอ, ตำบลพิกุลทอง, ตำบลวิหารขาว</t>
    </r>
  </si>
  <si>
    <r>
      <rPr>
        <b/>
        <sz val="14"/>
        <rFont val="TH SarabunPSK"/>
        <family val="2"/>
      </rPr>
      <t>อำเภอป่าโมก</t>
    </r>
    <r>
      <rPr>
        <sz val="14"/>
        <rFont val="TH SarabunPSK"/>
        <family val="2"/>
        <charset val="222"/>
      </rPr>
      <t xml:space="preserve"> ได้แก่ ตำบลโผงเผง</t>
    </r>
    <r>
      <rPr>
        <b/>
        <sz val="14"/>
        <rFont val="TH SarabunPSK"/>
        <family val="2"/>
      </rPr>
      <t xml:space="preserve"> อำเภอวิเศษชัยชาญ</t>
    </r>
    <r>
      <rPr>
        <sz val="14"/>
        <rFont val="TH SarabunPSK"/>
        <family val="2"/>
        <charset val="222"/>
      </rPr>
      <t xml:space="preserve"> ตำบลบางจัก, ตำบลสี่ร้อย, ตำบลศาลเจ้าโรงทอง, ตำบลไผ่วง </t>
    </r>
    <r>
      <rPr>
        <b/>
        <sz val="14"/>
        <rFont val="TH SarabunPSK"/>
        <family val="2"/>
      </rPr>
      <t>อำเภอเมืองอ่างทอง</t>
    </r>
    <r>
      <rPr>
        <sz val="14"/>
        <rFont val="TH SarabunPSK"/>
        <family val="2"/>
        <charset val="222"/>
      </rPr>
      <t xml:space="preserve"> ได้แก่ ตำบลบ้านแห, ตำบลย่านซื่อ, ตำบลโพสะ,ตำบลตลาดกรวด, ตำบลจำปาหล่อ </t>
    </r>
    <r>
      <rPr>
        <b/>
        <sz val="14"/>
        <rFont val="TH SarabunPSK"/>
        <family val="2"/>
      </rPr>
      <t>อำเภอไชโย</t>
    </r>
    <r>
      <rPr>
        <sz val="14"/>
        <rFont val="TH SarabunPSK"/>
        <family val="2"/>
        <charset val="222"/>
      </rPr>
      <t xml:space="preserve"> ได้แก่ ตำบลไชโย, ตำบลหลักฟ้า, ตำบลชัยฤทธิ์, ตำบลราชสถิต, ตำบลเทวราช, ตำบลไชยภูมิ, ตำบล, จระเข้ร้อง</t>
    </r>
    <r>
      <rPr>
        <b/>
        <sz val="14"/>
        <rFont val="TH SarabunPSK"/>
        <family val="2"/>
      </rPr>
      <t xml:space="preserve"> อำเภอโพธิ์ทอง</t>
    </r>
    <r>
      <rPr>
        <sz val="14"/>
        <rFont val="TH SarabunPSK"/>
        <family val="2"/>
        <charset val="222"/>
      </rPr>
      <t xml:space="preserve"> ได้แก่ ตำบลโพธิ์รังนก, ตำบลบ่อแร่, ตำบลบางระกำ, ตำบลองครักษ์, ตำบลโคกพุทรา, ตำบลหนองแม่ไก่, ตำบลบางเจ้าฉ่า, </t>
    </r>
  </si>
  <si>
    <r>
      <rPr>
        <b/>
        <sz val="14"/>
        <rFont val="TH SarabunPSK"/>
        <family val="2"/>
      </rPr>
      <t>อำเภออู่ทอง</t>
    </r>
    <r>
      <rPr>
        <sz val="14"/>
        <rFont val="TH SarabunPSK"/>
        <family val="2"/>
      </rPr>
      <t xml:space="preserve"> ได้แก่ ตำบลเจดีย์, ตำบลกระจัน, ตำบลดอนมะเกลือ,  ตำบลสระยายโสม, ตำบลบ้านดอน, ตำบลยุ้งทลาย, ตำบลสระพังลาน, ตำบลอู่ทอง </t>
    </r>
    <r>
      <rPr>
        <b/>
        <sz val="14"/>
        <rFont val="TH SarabunPSK"/>
        <family val="2"/>
      </rPr>
      <t>อำเภอศรีประจันต์</t>
    </r>
    <r>
      <rPr>
        <sz val="14"/>
        <rFont val="TH SarabunPSK"/>
        <family val="2"/>
      </rPr>
      <t xml:space="preserve"> ได้แก่ ตำบลสามชุก, ตำบลย่านยาว, ตำบลวังลึก, </t>
    </r>
    <r>
      <rPr>
        <b/>
        <sz val="14"/>
        <rFont val="TH SarabunPSK"/>
        <family val="2"/>
      </rPr>
      <t>อำเภอดอนเจดีย์</t>
    </r>
    <r>
      <rPr>
        <sz val="14"/>
        <rFont val="TH SarabunPSK"/>
        <family val="2"/>
      </rPr>
      <t xml:space="preserve"> ได้แก่ ตำบลดอนเจดีย์, ตำบลไร่รถ </t>
    </r>
    <r>
      <rPr>
        <b/>
        <sz val="14"/>
        <rFont val="TH SarabunPSK"/>
        <family val="2"/>
      </rPr>
      <t>อำเภอสองพี่น้อง</t>
    </r>
    <r>
      <rPr>
        <sz val="14"/>
        <rFont val="TH SarabunPSK"/>
        <family val="2"/>
      </rPr>
      <t xml:space="preserve"> ได้แก่ ตำบลหัวดพธิ์, ตำบลเนินมะปรางค์, ตำบลศรีสำราญ, ตำบลทุ่งศอก, ตำบลสองพี่น้องตำบลบางเลน, ตำบลเนินพระปรางค์, ตำบลบ่อสุพรรณ, </t>
    </r>
    <r>
      <rPr>
        <b/>
        <sz val="14"/>
        <rFont val="TH SarabunPSK"/>
        <family val="2"/>
      </rPr>
      <t>อำเภอเมืองสุพรรณบุรี</t>
    </r>
    <r>
      <rPr>
        <sz val="14"/>
        <rFont val="TH SarabunPSK"/>
        <family val="2"/>
      </rPr>
      <t xml:space="preserve"> ได้แก่ ตำบลสระแก้ว, ตำบลศาลาขาว, ตำบลบางกุ้ง, ตำบลสวนแตง, ตำบลบ้านโพธิ์</t>
    </r>
  </si>
  <si>
    <t>ริม 2 ฝั่งของแม่น้ำท่าจีนในพื้นที่จังหวัดนครปฐม จำนวน 32 จุดแสดงตามรูปภาพที่แนบมา</t>
  </si>
  <si>
    <t>อ่างเก็บน้ำขนาดกลางทั้ง 4 แห่ง (อ่างฯห้วยสำนักไม้เต็ง, อ่างฯห้วยท่าเคย,อ่างฯห้วยมะหาด,อ่างฯชัฎป่าหวาย</t>
  </si>
  <si>
    <r>
      <rPr>
        <b/>
        <sz val="14"/>
        <rFont val="TH SarabunPSK"/>
        <family val="2"/>
      </rPr>
      <t>ชุมชนริมแม่น้ำแม่กลอง</t>
    </r>
    <r>
      <rPr>
        <sz val="14"/>
        <rFont val="TH SarabunPSK"/>
        <family val="2"/>
      </rPr>
      <t xml:space="preserve">
</t>
    </r>
    <r>
      <rPr>
        <b/>
        <sz val="14"/>
        <rFont val="TH SarabunPSK"/>
        <family val="2"/>
      </rPr>
      <t>อำเภอเมืองสมุทรสงคราม :</t>
    </r>
    <r>
      <rPr>
        <sz val="14"/>
        <rFont val="TH SarabunPSK"/>
        <family val="2"/>
      </rPr>
      <t xml:space="preserve"> (1)ต.แม่กลอง 10 ชุมชน (2)ต.บางแก้ว ม.6,8-10 (3)ต.บางจะเกร็ง ม. 1-4 (4)ต.แหลมใหญ่ (5ต.คลองโคน ม. 6-10 (6)ต.บ้านปรก ม. 1-11 (7)ต.ลท้ายหาด ม. 1-6
</t>
    </r>
    <r>
      <rPr>
        <b/>
        <sz val="14"/>
        <rFont val="TH SarabunPSK"/>
        <family val="2"/>
      </rPr>
      <t xml:space="preserve">อำเภออัมพวา : </t>
    </r>
    <r>
      <rPr>
        <sz val="14"/>
        <rFont val="TH SarabunPSK"/>
        <family val="2"/>
      </rPr>
      <t xml:space="preserve">(1)ทต.อัมพวา 10 ชุมชน (2)เหมืองใหม่ ม.1,2,9,10 (3)แควอ้อม ม.1,6,7 (4)บางช้าง ม.3,5,7,9 (5)วัดประดู่ ม.1-10 (6)สวนหลวง ม.1-15 (7)ปลายโพงพาง ม.1-9 (8)แพรกหนามแดง ม.2-6 (9)ยี่สาร ม.1-3
</t>
    </r>
    <r>
      <rPr>
        <b/>
        <sz val="14"/>
        <rFont val="TH SarabunPSK"/>
        <family val="2"/>
      </rPr>
      <t>อำเภอบางคนที :</t>
    </r>
    <r>
      <rPr>
        <sz val="14"/>
        <rFont val="TH SarabunPSK"/>
        <family val="2"/>
      </rPr>
      <t xml:space="preserve"> ทต.บางยี่รงค์ ม.1-10 (2)ทต.กระดังงา ม.1,6-9 (3)กระดังงา ม.1-12 (4)ทต.บางนกแขวก 5 ชุมชน (5)โรงหีบ/บางกุ้ง ม.1-16 (6)บางพรม ม.1-8 (7)บางคนที/ยายแพง ม.1-13 (8)จอมปลวก ม.1-7 (9)บางสะแก/บ้านปราโมทย์ ม.1-7 และ 1-6
ที่มา : สำนักงานป้องกันและบรรเทาสาธารณภัยจังหวัดสมุทรสงคราม</t>
    </r>
  </si>
  <si>
    <t>พื้นที่อุทกภัยจังหวัดนครศรีธรรมราช</t>
  </si>
  <si>
    <t>พื้นที่อุทกภัยจังหวัดพังงา</t>
  </si>
  <si>
    <t>พื้นที่อุทกภัยจังหวัดภูเก็ต</t>
  </si>
  <si>
    <t>พื้นที่อุทกภัยจังหวัดสุราษฎร์ธานี</t>
  </si>
  <si>
    <t>บริเวณวัดทะเลน้อย,เรือนจำ จ.พัทลุง,ต.หนองธง อ.ป่าบอน,ม10,15 ต.ควนมะพร้าว อ.เมือง,ปตร.คลองนาท่อม</t>
  </si>
  <si>
    <t>ม.1 ต.เขาขาว (บ้านสันติสุข) , ม.5 ต.เขาขาว (บ้านดาหลำ) , ม.13 ต.ละงู (บ้านทุ่งพัฒนา)</t>
  </si>
  <si>
    <t>ทรบ.คลองต่อยไห ตำบลนาท่ามใต้ อำเภอเมือง จังหวัดตรัง (เครื่องสูบน้ำ 2 เครื่อง)
ทรบ.ห้วยน้ำไส ตำบลนาท่ามเหนือ อำเภอเมือง จังหวัดตรัง (เครื่องสูบน้ำ 1 เครื่อง)
สะพานท่าแก้มดำ ตำบลควนธานี อำเภอกันตัง จังหวัดตรัง (เครื่องผลักดันน้ำ 6 เครื่อง)
ปตร.คลองหินขวาง ตำบลบ้านนา อำเภอปะเหลียน จังหวัดตรัง (เครื่องผลักดันน้ำ 6 เครื่อง)</t>
  </si>
  <si>
    <t>(หน่วย)</t>
  </si>
  <si>
    <t xml:space="preserve"> </t>
  </si>
  <si>
    <t>รวมสำนักงานชลประทานที่ 1-17</t>
  </si>
  <si>
    <t>อ.เมือง อ.ฝาง อ.เชียงดาว อ.ดอยเต่า อ.สันทราย อ.สันกำแพง</t>
  </si>
  <si>
    <t xml:space="preserve">ลำน้ำแม่ขนาด อ.แม่ทา, ลำน้ำแม่ทา อ.ป่าซาง, ลำน้ำแม่ธิ อ.บ้านธิ </t>
  </si>
  <si>
    <t>อ.เมือง อ.ปาย อ.ปางมะผ้า อ.แม่ลาน้อย อ.แม่สะเรียง อ.สบเมย</t>
  </si>
  <si>
    <t>อ.เมือง อ.เถิน อ.แจ้ห่ม</t>
  </si>
  <si>
    <t>อ.เมือง อ.บ้านหลวง อ.ปัว</t>
  </si>
  <si>
    <t>อ.เมือง อ.บางระกำ อ.บางกระทุ่ม อ.วัดโบสถ์ อ.พรหมพิราม</t>
  </si>
  <si>
    <t>อ.เมือง อ.สามง่าม อ.ตะพานหิน อ.บางมูลนาค อ.โพทะเล</t>
  </si>
  <si>
    <t>อ.เมือง อ.พรานกระต่าย</t>
  </si>
  <si>
    <t>อ.เมือง อ.แม่สอด</t>
  </si>
  <si>
    <t>อ.เมือง อ.สูงเม่น อ.หนองม่วงไข่ อ.ร้องกวาง</t>
  </si>
  <si>
    <t>อ.เมือง อ.ประจักษ์ศิลปาคม อ.พิบูลย์รักษ์ อ.บ้านผือ อ.กุมภวาปี อ.กุดจับ</t>
  </si>
  <si>
    <t>อ.เมือง อ.โพนพิสัย</t>
  </si>
  <si>
    <t>อ.เมือง อ.นากลาง อ.โนนสัง อ.ศรีบุญเรือง</t>
  </si>
  <si>
    <t>อ.เมือง อ.พังโคน อ.สว่างแดนดิน</t>
  </si>
  <si>
    <t>อ.เมือง อ.เชียงคาน อ.ด่านซ้าย อ.วังสะพุง</t>
  </si>
  <si>
    <t>อ.เมือง อ.เซกา อ.บึงโขงหลง</t>
  </si>
  <si>
    <t>อ.เมือง อ.โขงเจียม อ.วารินชำราบ อ.พิบูลมังสาหาร</t>
  </si>
  <si>
    <t>อ.เมือง อ.กุดชุม อ.ป่าติ้ว</t>
  </si>
  <si>
    <t>อ.เมือง อ.หนองสูง</t>
  </si>
  <si>
    <t>อ.เมือง อ.ธาตุพนม อ.วังยาง</t>
  </si>
  <si>
    <t>อ.เมือง อ.ลืออำนาจ</t>
  </si>
  <si>
    <t>อ.เมือง อ.ท่าตูม อ.ศีขรภูมิ</t>
  </si>
  <si>
    <t>อ.เมือง อ.กันทรลักษ์</t>
  </si>
  <si>
    <t>บริเวณ เมืองพัทยา อ.บางละมุง เฝ้าระวังปริมาณน้ำฝน, บริเวณ ต.บางเสร่ อ.สัตหีบ เฝ้าระวังปริมาณน้ำฝน, บริเวณ ต.พลูตาหลวง อ.สัตหีบ เฝ้าระวังปริมาณน้ำฝน และบริเวณ ต.สัตหีบ อ.สัตหีบ เฝ้าระวังปริมาณน้ำฝน</t>
  </si>
  <si>
    <t>อ.เมือง, อ.เขาพนม, อ.คลองท่อม, อ.ลำทับ</t>
  </si>
  <si>
    <t>อ.หัวหิน อ.บางสะพาน อ.กุยบุรี อ.เมือง อ.ทับสะแก อ.บางสะพานน้อย</t>
  </si>
  <si>
    <t>อ.บ้านแหลม อ.บ้านลาด อ.เมือง</t>
  </si>
  <si>
    <t>อ.เมือง อ.กระบุรี</t>
  </si>
  <si>
    <t>อ.เมือง อ.ทุ่งตะโก อ.หลังสวน อ.ท่าแซะ อ.สวี</t>
  </si>
  <si>
    <t>อ.บางกล่ำ, อ.หาดใหญ่, อ.สิงหนคร, อ.กระแสสินธุ์, อ.ปาดัง, อ.ระโนด, อ.คลองหอยโข่ง อ.นาทวี,  อ.เทพา, อ.สทิงพระ</t>
  </si>
  <si>
    <t xml:space="preserve">อ.เมือง อ.รามัน </t>
  </si>
  <si>
    <t>อ.เมือง อ.สายบุรี อ.ยะหริ่ง อ.หนองจิก อ.โคกโพธิ์</t>
  </si>
  <si>
    <t>อ.เมือง อ.ตากใบ อ.แว้ง อ.สุไหงโก0ลก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</si>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</sst>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19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u/>
      <sz val="14"/>
      <name val="TH SarabunPSK"/>
      <family val="2"/>
    </font>
    <font>
      <b/>
      <sz val="16"/>
      <name val="TH SarabunPSK"/>
      <family val="2"/>
    </font>
    <font>
      <b/>
      <u/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name val="EucrosiaUPC"/>
      <family val="1"/>
    </font>
    <font>
      <sz val="16"/>
      <name val="DilleniaUPC"/>
      <family val="1"/>
      <charset val="222"/>
    </font>
    <font>
      <sz val="14"/>
      <name val="CordiaUPC"/>
      <family val="2"/>
    </font>
    <font>
      <sz val="14"/>
      <name val="DilleniaUPC"/>
      <family val="1"/>
      <charset val="222"/>
    </font>
    <font>
      <u/>
      <sz val="11.5"/>
      <color theme="10"/>
      <name val="Arial"/>
      <family val="2"/>
    </font>
    <font>
      <u/>
      <sz val="10"/>
      <color theme="10"/>
      <name val="Arial"/>
      <family val="2"/>
    </font>
    <font>
      <sz val="14"/>
      <name val="TH SarabunPSK"/>
      <family val="2"/>
      <charset val="22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13">
    <xf numFmtId="0" fontId="0" fillId="0" borderId="0"/>
    <xf numFmtId="43" fontId="5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2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10" fillId="0" borderId="0"/>
  </cellStyleXfs>
  <cellXfs count="17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0" xfId="3" applyFont="1"/>
    <xf numFmtId="0" fontId="3" fillId="0" borderId="7" xfId="3" quotePrefix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7" fillId="0" borderId="0" xfId="3" applyFont="1"/>
    <xf numFmtId="0" fontId="4" fillId="0" borderId="0" xfId="4" applyFont="1"/>
    <xf numFmtId="0" fontId="4" fillId="0" borderId="1" xfId="4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12" xfId="4" quotePrefix="1" applyFont="1" applyBorder="1" applyAlignment="1">
      <alignment horizontal="left"/>
    </xf>
    <xf numFmtId="0" fontId="4" fillId="0" borderId="12" xfId="4" quotePrefix="1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2" xfId="4" quotePrefix="1" applyFont="1" applyBorder="1" applyAlignment="1">
      <alignment horizontal="left"/>
    </xf>
    <xf numFmtId="0" fontId="4" fillId="0" borderId="2" xfId="4" quotePrefix="1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4" fillId="0" borderId="5" xfId="4" quotePrefix="1" applyFont="1" applyBorder="1" applyAlignment="1">
      <alignment horizontal="left"/>
    </xf>
    <xf numFmtId="0" fontId="4" fillId="0" borderId="5" xfId="4" quotePrefix="1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0" fontId="4" fillId="0" borderId="13" xfId="4" quotePrefix="1" applyFont="1" applyBorder="1" applyAlignment="1">
      <alignment horizontal="left"/>
    </xf>
    <xf numFmtId="0" fontId="4" fillId="0" borderId="13" xfId="4" quotePrefix="1" applyFont="1" applyBorder="1" applyAlignment="1">
      <alignment horizontal="center"/>
    </xf>
    <xf numFmtId="0" fontId="4" fillId="0" borderId="0" xfId="4" quotePrefix="1" applyFont="1" applyAlignment="1">
      <alignment horizontal="left"/>
    </xf>
    <xf numFmtId="0" fontId="4" fillId="0" borderId="0" xfId="4" applyFont="1" applyAlignment="1">
      <alignment horizontal="left"/>
    </xf>
    <xf numFmtId="0" fontId="3" fillId="0" borderId="0" xfId="3" quotePrefix="1" applyFont="1"/>
    <xf numFmtId="0" fontId="3" fillId="0" borderId="0" xfId="3" quotePrefix="1" applyFont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188" fontId="3" fillId="2" borderId="14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88" fontId="4" fillId="0" borderId="2" xfId="2" applyNumberFormat="1" applyFont="1" applyBorder="1" applyAlignment="1">
      <alignment horizontal="center" vertical="center"/>
    </xf>
    <xf numFmtId="188" fontId="4" fillId="0" borderId="2" xfId="0" applyNumberFormat="1" applyFont="1" applyBorder="1" applyAlignment="1">
      <alignment horizontal="center" vertical="center"/>
    </xf>
    <xf numFmtId="188" fontId="4" fillId="0" borderId="5" xfId="0" applyNumberFormat="1" applyFont="1" applyBorder="1" applyAlignment="1">
      <alignment horizontal="center" vertical="center"/>
    </xf>
    <xf numFmtId="188" fontId="4" fillId="0" borderId="5" xfId="2" applyNumberFormat="1" applyFont="1" applyBorder="1" applyAlignment="1">
      <alignment horizontal="center" vertical="center"/>
    </xf>
    <xf numFmtId="0" fontId="3" fillId="0" borderId="0" xfId="3" quotePrefix="1" applyFont="1" applyAlignment="1">
      <alignment vertical="center"/>
    </xf>
    <xf numFmtId="0" fontId="3" fillId="0" borderId="0" xfId="3" applyFont="1"/>
    <xf numFmtId="187" fontId="4" fillId="0" borderId="5" xfId="2" applyFont="1" applyBorder="1" applyAlignment="1">
      <alignment horizontal="center" vertical="center"/>
    </xf>
    <xf numFmtId="188" fontId="4" fillId="0" borderId="2" xfId="0" applyNumberFormat="1" applyFont="1" applyBorder="1" applyAlignment="1">
      <alignment horizontal="right" vertical="center"/>
    </xf>
    <xf numFmtId="188" fontId="4" fillId="0" borderId="2" xfId="5" applyNumberFormat="1" applyFont="1" applyBorder="1" applyAlignment="1">
      <alignment horizontal="right" vertical="center"/>
    </xf>
    <xf numFmtId="188" fontId="4" fillId="0" borderId="3" xfId="2" applyNumberFormat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88" fontId="4" fillId="0" borderId="2" xfId="2" applyNumberFormat="1" applyFont="1" applyBorder="1" applyAlignment="1">
      <alignment horizontal="left" vertical="center" wrapText="1"/>
    </xf>
    <xf numFmtId="188" fontId="4" fillId="0" borderId="2" xfId="2" applyNumberFormat="1" applyFont="1" applyBorder="1" applyAlignment="1">
      <alignment horizontal="left" vertical="center"/>
    </xf>
    <xf numFmtId="188" fontId="4" fillId="0" borderId="2" xfId="16" applyNumberFormat="1" applyFont="1" applyFill="1" applyBorder="1" applyAlignment="1">
      <alignment horizontal="center" vertical="center"/>
    </xf>
    <xf numFmtId="0" fontId="3" fillId="0" borderId="0" xfId="3" quotePrefix="1" applyFont="1" applyAlignment="1">
      <alignment horizontal="center" vertical="center"/>
    </xf>
    <xf numFmtId="188" fontId="4" fillId="0" borderId="12" xfId="2" applyNumberFormat="1" applyFont="1" applyBorder="1" applyAlignment="1">
      <alignment vertical="center"/>
    </xf>
    <xf numFmtId="188" fontId="4" fillId="0" borderId="5" xfId="2" applyNumberFormat="1" applyFont="1" applyBorder="1" applyAlignment="1">
      <alignment vertical="center"/>
    </xf>
    <xf numFmtId="188" fontId="4" fillId="0" borderId="4" xfId="2" applyNumberFormat="1" applyFont="1" applyBorder="1" applyAlignment="1">
      <alignment vertical="center"/>
    </xf>
    <xf numFmtId="3" fontId="3" fillId="2" borderId="14" xfId="4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88" fontId="4" fillId="0" borderId="2" xfId="0" applyNumberFormat="1" applyFont="1" applyBorder="1" applyAlignment="1">
      <alignment vertical="center"/>
    </xf>
    <xf numFmtId="188" fontId="3" fillId="2" borderId="14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88" fontId="4" fillId="0" borderId="5" xfId="0" applyNumberFormat="1" applyFont="1" applyBorder="1" applyAlignment="1">
      <alignment vertical="center"/>
    </xf>
    <xf numFmtId="188" fontId="3" fillId="2" borderId="14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88" fontId="4" fillId="0" borderId="5" xfId="0" applyNumberFormat="1" applyFont="1" applyBorder="1" applyAlignment="1">
      <alignment horizontal="right" vertical="center"/>
    </xf>
    <xf numFmtId="188" fontId="4" fillId="0" borderId="12" xfId="2" applyNumberFormat="1" applyFont="1" applyBorder="1" applyAlignment="1">
      <alignment horizontal="right" vertical="center"/>
    </xf>
    <xf numFmtId="188" fontId="4" fillId="0" borderId="2" xfId="2" applyNumberFormat="1" applyFont="1" applyBorder="1" applyAlignment="1">
      <alignment horizontal="right" vertical="center"/>
    </xf>
    <xf numFmtId="188" fontId="4" fillId="0" borderId="5" xfId="2" applyNumberFormat="1" applyFont="1" applyBorder="1" applyAlignment="1">
      <alignment horizontal="right" vertical="center"/>
    </xf>
    <xf numFmtId="188" fontId="4" fillId="0" borderId="13" xfId="2" applyNumberFormat="1" applyFont="1" applyBorder="1" applyAlignment="1">
      <alignment horizontal="right" vertical="center"/>
    </xf>
    <xf numFmtId="188" fontId="4" fillId="0" borderId="4" xfId="2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vertical="center" wrapText="1"/>
    </xf>
    <xf numFmtId="188" fontId="17" fillId="0" borderId="2" xfId="40" applyNumberFormat="1" applyFont="1" applyBorder="1" applyAlignment="1">
      <alignment horizontal="left" vertical="center" shrinkToFit="1"/>
    </xf>
    <xf numFmtId="188" fontId="17" fillId="0" borderId="2" xfId="40" applyNumberFormat="1" applyFont="1" applyBorder="1" applyAlignment="1">
      <alignment vertical="center" shrinkToFit="1"/>
    </xf>
    <xf numFmtId="41" fontId="17" fillId="0" borderId="2" xfId="40" applyNumberFormat="1" applyFont="1" applyBorder="1" applyAlignment="1">
      <alignment vertical="center" shrinkToFit="1"/>
    </xf>
    <xf numFmtId="0" fontId="3" fillId="2" borderId="14" xfId="0" applyFont="1" applyFill="1" applyBorder="1" applyAlignment="1">
      <alignment vertical="center"/>
    </xf>
    <xf numFmtId="3" fontId="3" fillId="2" borderId="21" xfId="4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3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8" fontId="4" fillId="0" borderId="2" xfId="0" applyNumberFormat="1" applyFont="1" applyBorder="1" applyAlignment="1">
      <alignment horizontal="left" vertical="center" wrapText="1"/>
    </xf>
    <xf numFmtId="4" fontId="4" fillId="0" borderId="2" xfId="2" applyNumberFormat="1" applyFont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0" fontId="3" fillId="0" borderId="7" xfId="3" quotePrefix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4" fillId="0" borderId="0" xfId="3" applyFont="1" applyAlignment="1">
      <alignment horizontal="right"/>
    </xf>
    <xf numFmtId="187" fontId="4" fillId="0" borderId="2" xfId="2" applyFont="1" applyBorder="1" applyAlignment="1">
      <alignment horizontal="right" vertical="center"/>
    </xf>
    <xf numFmtId="188" fontId="4" fillId="0" borderId="3" xfId="0" applyNumberFormat="1" applyFont="1" applyBorder="1" applyAlignment="1">
      <alignment horizontal="right" vertical="center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 vertical="center"/>
    </xf>
    <xf numFmtId="0" fontId="3" fillId="0" borderId="10" xfId="3" quotePrefix="1" applyFont="1" applyBorder="1" applyAlignment="1">
      <alignment horizontal="center"/>
    </xf>
    <xf numFmtId="187" fontId="3" fillId="2" borderId="14" xfId="0" applyNumberFormat="1" applyFont="1" applyFill="1" applyBorder="1" applyAlignment="1">
      <alignment horizontal="center" vertical="center"/>
    </xf>
    <xf numFmtId="187" fontId="4" fillId="0" borderId="2" xfId="0" applyNumberFormat="1" applyFont="1" applyBorder="1" applyAlignment="1">
      <alignment horizontal="right" vertical="center"/>
    </xf>
    <xf numFmtId="0" fontId="4" fillId="0" borderId="22" xfId="3" applyFont="1" applyBorder="1"/>
    <xf numFmtId="0" fontId="4" fillId="0" borderId="22" xfId="3" applyFont="1" applyBorder="1" applyAlignment="1">
      <alignment horizontal="center"/>
    </xf>
    <xf numFmtId="0" fontId="4" fillId="0" borderId="22" xfId="3" applyFont="1" applyBorder="1" applyAlignment="1">
      <alignment horizontal="right"/>
    </xf>
    <xf numFmtId="3" fontId="4" fillId="0" borderId="0" xfId="3" applyNumberFormat="1" applyFont="1"/>
    <xf numFmtId="187" fontId="4" fillId="0" borderId="5" xfId="2" applyFont="1" applyBorder="1" applyAlignment="1">
      <alignment horizontal="right" vertical="center"/>
    </xf>
    <xf numFmtId="187" fontId="4" fillId="0" borderId="2" xfId="16" applyNumberFormat="1" applyFont="1" applyFill="1" applyBorder="1" applyAlignment="1">
      <alignment horizontal="right" vertical="center"/>
    </xf>
    <xf numFmtId="187" fontId="4" fillId="0" borderId="2" xfId="16" applyNumberFormat="1" applyFont="1" applyFill="1" applyBorder="1" applyAlignment="1">
      <alignment horizontal="center" vertical="center"/>
    </xf>
    <xf numFmtId="187" fontId="4" fillId="0" borderId="2" xfId="2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187" fontId="3" fillId="2" borderId="6" xfId="0" applyNumberFormat="1" applyFont="1" applyFill="1" applyBorder="1" applyAlignment="1">
      <alignment horizontal="center" vertical="center"/>
    </xf>
    <xf numFmtId="188" fontId="4" fillId="0" borderId="2" xfId="2" applyNumberFormat="1" applyFont="1" applyFill="1" applyBorder="1" applyAlignment="1">
      <alignment horizontal="center" vertical="center"/>
    </xf>
    <xf numFmtId="188" fontId="4" fillId="0" borderId="2" xfId="5" applyNumberFormat="1" applyFont="1" applyBorder="1" applyAlignment="1">
      <alignment vertical="center" wrapText="1"/>
    </xf>
    <xf numFmtId="188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left" vertical="center" wrapText="1"/>
    </xf>
    <xf numFmtId="0" fontId="3" fillId="0" borderId="16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3" fontId="8" fillId="2" borderId="20" xfId="4" applyNumberFormat="1" applyFont="1" applyFill="1" applyBorder="1" applyAlignment="1">
      <alignment horizontal="center" vertical="center"/>
    </xf>
    <xf numFmtId="3" fontId="8" fillId="2" borderId="21" xfId="4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88" fontId="17" fillId="0" borderId="3" xfId="40" applyNumberFormat="1" applyFont="1" applyBorder="1" applyAlignment="1">
      <alignment vertical="center" shrinkToFit="1"/>
    </xf>
    <xf numFmtId="1" fontId="4" fillId="0" borderId="2" xfId="0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8" fontId="4" fillId="0" borderId="5" xfId="0" applyNumberFormat="1" applyFont="1" applyBorder="1" applyAlignment="1">
      <alignment vertical="center" wrapText="1"/>
    </xf>
    <xf numFmtId="188" fontId="18" fillId="0" borderId="5" xfId="0" applyNumberFormat="1" applyFont="1" applyBorder="1" applyAlignment="1">
      <alignment vertical="center"/>
    </xf>
    <xf numFmtId="188" fontId="17" fillId="0" borderId="2" xfId="40" applyNumberFormat="1" applyFont="1" applyBorder="1" applyAlignment="1">
      <alignment horizontal="left" vertical="center" wrapText="1" shrinkToFit="1"/>
    </xf>
    <xf numFmtId="49" fontId="4" fillId="0" borderId="2" xfId="40" applyNumberFormat="1" applyFont="1" applyBorder="1" applyAlignment="1">
      <alignment horizontal="left" vertical="center" wrapText="1" shrinkToFit="1"/>
    </xf>
    <xf numFmtId="49" fontId="4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top" wrapText="1"/>
    </xf>
    <xf numFmtId="0" fontId="3" fillId="0" borderId="16" xfId="3" quotePrefix="1" applyFont="1" applyBorder="1" applyAlignment="1">
      <alignment horizontal="center"/>
    </xf>
    <xf numFmtId="0" fontId="3" fillId="0" borderId="16" xfId="3" quotePrefix="1" applyFont="1" applyBorder="1" applyAlignment="1">
      <alignment horizontal="center" wrapText="1"/>
    </xf>
    <xf numFmtId="0" fontId="3" fillId="0" borderId="11" xfId="3" quotePrefix="1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3" fontId="8" fillId="2" borderId="20" xfId="4" applyNumberFormat="1" applyFont="1" applyFill="1" applyBorder="1" applyAlignment="1">
      <alignment vertical="center"/>
    </xf>
    <xf numFmtId="0" fontId="3" fillId="0" borderId="1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188" fontId="4" fillId="0" borderId="3" xfId="2" applyNumberFormat="1" applyFont="1" applyBorder="1" applyAlignment="1">
      <alignment vertical="center"/>
    </xf>
    <xf numFmtId="3" fontId="4" fillId="0" borderId="0" xfId="4" applyNumberFormat="1" applyFont="1"/>
    <xf numFmtId="0" fontId="3" fillId="0" borderId="0" xfId="3" quotePrefix="1" applyFont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0" xfId="3" quotePrefix="1" applyFont="1" applyAlignment="1">
      <alignment horizontal="center"/>
    </xf>
    <xf numFmtId="0" fontId="3" fillId="0" borderId="1" xfId="3" quotePrefix="1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0" fontId="3" fillId="0" borderId="16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/>
    </xf>
    <xf numFmtId="0" fontId="3" fillId="0" borderId="20" xfId="3" applyFont="1" applyBorder="1" applyAlignment="1">
      <alignment horizontal="center"/>
    </xf>
    <xf numFmtId="0" fontId="3" fillId="0" borderId="21" xfId="3" applyFont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3" fillId="0" borderId="15" xfId="3" applyFont="1" applyBorder="1" applyAlignment="1">
      <alignment horizontal="center"/>
    </xf>
    <xf numFmtId="0" fontId="8" fillId="0" borderId="0" xfId="4" quotePrefix="1" applyFont="1" applyAlignment="1">
      <alignment horizontal="center"/>
    </xf>
    <xf numFmtId="0" fontId="3" fillId="0" borderId="1" xfId="4" quotePrefix="1" applyFont="1" applyBorder="1" applyAlignment="1">
      <alignment horizontal="center" vertical="center"/>
    </xf>
    <xf numFmtId="0" fontId="3" fillId="0" borderId="10" xfId="4" applyFont="1" applyBorder="1" applyAlignment="1">
      <alignment vertical="center"/>
    </xf>
    <xf numFmtId="0" fontId="3" fillId="2" borderId="16" xfId="4" applyFont="1" applyFill="1" applyBorder="1" applyAlignment="1">
      <alignment horizontal="center" vertical="center"/>
    </xf>
    <xf numFmtId="0" fontId="3" fillId="2" borderId="17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3" fontId="8" fillId="2" borderId="19" xfId="4" applyNumberFormat="1" applyFont="1" applyFill="1" applyBorder="1" applyAlignment="1">
      <alignment horizontal="center" vertical="center"/>
    </xf>
    <xf numFmtId="3" fontId="8" fillId="2" borderId="20" xfId="4" applyNumberFormat="1" applyFont="1" applyFill="1" applyBorder="1" applyAlignment="1">
      <alignment horizontal="center" vertical="center"/>
    </xf>
    <xf numFmtId="0" fontId="4" fillId="0" borderId="1" xfId="4" quotePrefix="1" applyFont="1" applyBorder="1" applyAlignment="1">
      <alignment horizontal="center" vertical="center"/>
    </xf>
    <xf numFmtId="0" fontId="4" fillId="0" borderId="10" xfId="4" applyFont="1" applyBorder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3" fillId="2" borderId="17" xfId="4" applyFont="1" applyFill="1" applyBorder="1" applyAlignment="1">
      <alignment horizontal="center"/>
    </xf>
    <xf numFmtId="0" fontId="3" fillId="2" borderId="7" xfId="4" applyFont="1" applyFill="1" applyBorder="1" applyAlignment="1">
      <alignment horizontal="center"/>
    </xf>
    <xf numFmtId="3" fontId="3" fillId="2" borderId="19" xfId="4" applyNumberFormat="1" applyFont="1" applyFill="1" applyBorder="1" applyAlignment="1">
      <alignment horizontal="right" vertical="center"/>
    </xf>
    <xf numFmtId="3" fontId="3" fillId="2" borderId="20" xfId="4" applyNumberFormat="1" applyFont="1" applyFill="1" applyBorder="1" applyAlignment="1">
      <alignment horizontal="right" vertical="center"/>
    </xf>
    <xf numFmtId="0" fontId="3" fillId="0" borderId="10" xfId="3" quotePrefix="1" applyFont="1" applyBorder="1" applyAlignment="1">
      <alignment horizontal="center" vertical="center"/>
    </xf>
  </cellXfs>
  <cellStyles count="113">
    <cellStyle name="Comma 2" xfId="1" xr:uid="{00000000-0005-0000-0000-000000000000}"/>
    <cellStyle name="Comma 2 2" xfId="7" xr:uid="{00000000-0005-0000-0000-000001000000}"/>
    <cellStyle name="Comma 2 2 2" xfId="8" xr:uid="{00000000-0005-0000-0000-000002000000}"/>
    <cellStyle name="Comma 2 2 2 2" xfId="43" xr:uid="{00000000-0005-0000-0000-000003000000}"/>
    <cellStyle name="Comma 2 2 2 3" xfId="75" xr:uid="{00000000-0005-0000-0000-000004000000}"/>
    <cellStyle name="Comma 2 2 3" xfId="42" xr:uid="{00000000-0005-0000-0000-000005000000}"/>
    <cellStyle name="Comma 2 2 4" xfId="74" xr:uid="{00000000-0005-0000-0000-000006000000}"/>
    <cellStyle name="Comma 2 3" xfId="9" xr:uid="{00000000-0005-0000-0000-000007000000}"/>
    <cellStyle name="Comma 2 3 2" xfId="10" xr:uid="{00000000-0005-0000-0000-000008000000}"/>
    <cellStyle name="Comma 2 3 2 2" xfId="45" xr:uid="{00000000-0005-0000-0000-000009000000}"/>
    <cellStyle name="Comma 2 3 2 3" xfId="77" xr:uid="{00000000-0005-0000-0000-00000A000000}"/>
    <cellStyle name="Comma 2 3 3" xfId="44" xr:uid="{00000000-0005-0000-0000-00000B000000}"/>
    <cellStyle name="Comma 2 3 4" xfId="76" xr:uid="{00000000-0005-0000-0000-00000C000000}"/>
    <cellStyle name="Comma 2 4" xfId="11" xr:uid="{00000000-0005-0000-0000-00000D000000}"/>
    <cellStyle name="Comma 2 4 2" xfId="46" xr:uid="{00000000-0005-0000-0000-00000E000000}"/>
    <cellStyle name="Comma 2 4 3" xfId="78" xr:uid="{00000000-0005-0000-0000-00000F000000}"/>
    <cellStyle name="Comma 2 5" xfId="6" xr:uid="{00000000-0005-0000-0000-000010000000}"/>
    <cellStyle name="Comma 2 5 2" xfId="79" xr:uid="{00000000-0005-0000-0000-000011000000}"/>
    <cellStyle name="Comma 2 6" xfId="41" xr:uid="{00000000-0005-0000-0000-000012000000}"/>
    <cellStyle name="Comma 2 7" xfId="73" xr:uid="{00000000-0005-0000-0000-000013000000}"/>
    <cellStyle name="Comma 3" xfId="12" xr:uid="{00000000-0005-0000-0000-000014000000}"/>
    <cellStyle name="Comma 3 2" xfId="13" xr:uid="{00000000-0005-0000-0000-000015000000}"/>
    <cellStyle name="Comma 3 2 2" xfId="48" xr:uid="{00000000-0005-0000-0000-000016000000}"/>
    <cellStyle name="Comma 3 2 3" xfId="81" xr:uid="{00000000-0005-0000-0000-000017000000}"/>
    <cellStyle name="Comma 3 3" xfId="47" xr:uid="{00000000-0005-0000-0000-000018000000}"/>
    <cellStyle name="Comma 3 4" xfId="80" xr:uid="{00000000-0005-0000-0000-000019000000}"/>
    <cellStyle name="Hyperlink 2" xfId="14" xr:uid="{00000000-0005-0000-0000-00001A000000}"/>
    <cellStyle name="Hyperlink 3" xfId="49" xr:uid="{00000000-0005-0000-0000-00001B000000}"/>
    <cellStyle name="Normal 2" xfId="5" xr:uid="{00000000-0005-0000-0000-00001C000000}"/>
    <cellStyle name="Normal 3" xfId="112" xr:uid="{00000000-0005-0000-0000-00001D000000}"/>
    <cellStyle name="Normal_DETAIL-SAMPLE" xfId="15" xr:uid="{00000000-0005-0000-0000-00001E000000}"/>
    <cellStyle name="เครื่องหมายจุลภาค 2" xfId="16" xr:uid="{00000000-0005-0000-0000-000020000000}"/>
    <cellStyle name="เครื่องหมายจุลภาค 2 2" xfId="82" xr:uid="{00000000-0005-0000-0000-000021000000}"/>
    <cellStyle name="เครื่องหมายจุลภาค 3" xfId="17" xr:uid="{00000000-0005-0000-0000-000022000000}"/>
    <cellStyle name="เครื่องหมายจุลภาค 3 2" xfId="18" xr:uid="{00000000-0005-0000-0000-000023000000}"/>
    <cellStyle name="เครื่องหมายจุลภาค 3 2 2" xfId="19" xr:uid="{00000000-0005-0000-0000-000024000000}"/>
    <cellStyle name="เครื่องหมายจุลภาค 3 2 2 2" xfId="52" xr:uid="{00000000-0005-0000-0000-000025000000}"/>
    <cellStyle name="เครื่องหมายจุลภาค 3 2 2 3" xfId="85" xr:uid="{00000000-0005-0000-0000-000026000000}"/>
    <cellStyle name="เครื่องหมายจุลภาค 3 2 3" xfId="51" xr:uid="{00000000-0005-0000-0000-000027000000}"/>
    <cellStyle name="เครื่องหมายจุลภาค 3 2 4" xfId="84" xr:uid="{00000000-0005-0000-0000-000028000000}"/>
    <cellStyle name="เครื่องหมายจุลภาค 3 3" xfId="20" xr:uid="{00000000-0005-0000-0000-000029000000}"/>
    <cellStyle name="เครื่องหมายจุลภาค 3 3 2" xfId="53" xr:uid="{00000000-0005-0000-0000-00002A000000}"/>
    <cellStyle name="เครื่องหมายจุลภาค 3 3 3" xfId="86" xr:uid="{00000000-0005-0000-0000-00002B000000}"/>
    <cellStyle name="เครื่องหมายจุลภาค 3 4" xfId="50" xr:uid="{00000000-0005-0000-0000-00002C000000}"/>
    <cellStyle name="เครื่องหมายจุลภาค 3 5" xfId="83" xr:uid="{00000000-0005-0000-0000-00002D000000}"/>
    <cellStyle name="เครื่องหมายจุลภาค 4" xfId="110" xr:uid="{00000000-0005-0000-0000-00002E000000}"/>
    <cellStyle name="จุลภาค" xfId="2" builtinId="3"/>
    <cellStyle name="จุลภาค [0] 2" xfId="21" xr:uid="{00000000-0005-0000-0000-00002F000000}"/>
    <cellStyle name="จุลภาค [0] 2 2" xfId="22" xr:uid="{00000000-0005-0000-0000-000030000000}"/>
    <cellStyle name="จุลภาค [0] 2 2 2" xfId="55" xr:uid="{00000000-0005-0000-0000-000031000000}"/>
    <cellStyle name="จุลภาค [0] 2 2 3" xfId="88" xr:uid="{00000000-0005-0000-0000-000032000000}"/>
    <cellStyle name="จุลภาค [0] 2 3" xfId="54" xr:uid="{00000000-0005-0000-0000-000033000000}"/>
    <cellStyle name="จุลภาค [0] 2 4" xfId="87" xr:uid="{00000000-0005-0000-0000-000034000000}"/>
    <cellStyle name="จุลภาค 10" xfId="23" xr:uid="{00000000-0005-0000-0000-000035000000}"/>
    <cellStyle name="จุลภาค 10 2" xfId="56" xr:uid="{00000000-0005-0000-0000-000036000000}"/>
    <cellStyle name="จุลภาค 10 3" xfId="89" xr:uid="{00000000-0005-0000-0000-000037000000}"/>
    <cellStyle name="จุลภาค 11" xfId="90" xr:uid="{00000000-0005-0000-0000-000038000000}"/>
    <cellStyle name="จุลภาค 12" xfId="91" xr:uid="{00000000-0005-0000-0000-000039000000}"/>
    <cellStyle name="จุลภาค 13" xfId="92" xr:uid="{00000000-0005-0000-0000-00003A000000}"/>
    <cellStyle name="จุลภาค 14" xfId="93" xr:uid="{00000000-0005-0000-0000-00003B000000}"/>
    <cellStyle name="จุลภาค 15" xfId="94" xr:uid="{00000000-0005-0000-0000-00003C000000}"/>
    <cellStyle name="จุลภาค 2" xfId="24" xr:uid="{00000000-0005-0000-0000-00003D000000}"/>
    <cellStyle name="จุลภาค 2 2" xfId="25" xr:uid="{00000000-0005-0000-0000-00003E000000}"/>
    <cellStyle name="จุลภาค 2 2 2" xfId="26" xr:uid="{00000000-0005-0000-0000-00003F000000}"/>
    <cellStyle name="จุลภาค 2 2 2 2" xfId="59" xr:uid="{00000000-0005-0000-0000-000040000000}"/>
    <cellStyle name="จุลภาค 2 2 2 3" xfId="97" xr:uid="{00000000-0005-0000-0000-000041000000}"/>
    <cellStyle name="จุลภาค 2 2 3" xfId="58" xr:uid="{00000000-0005-0000-0000-000042000000}"/>
    <cellStyle name="จุลภาค 2 2 4" xfId="96" xr:uid="{00000000-0005-0000-0000-000043000000}"/>
    <cellStyle name="จุลภาค 2 3" xfId="27" xr:uid="{00000000-0005-0000-0000-000044000000}"/>
    <cellStyle name="จุลภาค 2 3 2" xfId="28" xr:uid="{00000000-0005-0000-0000-000045000000}"/>
    <cellStyle name="จุลภาค 2 3 2 2" xfId="61" xr:uid="{00000000-0005-0000-0000-000046000000}"/>
    <cellStyle name="จุลภาค 2 3 2 3" xfId="99" xr:uid="{00000000-0005-0000-0000-000047000000}"/>
    <cellStyle name="จุลภาค 2 3 3" xfId="60" xr:uid="{00000000-0005-0000-0000-000048000000}"/>
    <cellStyle name="จุลภาค 2 3 4" xfId="98" xr:uid="{00000000-0005-0000-0000-000049000000}"/>
    <cellStyle name="จุลภาค 2 4" xfId="29" xr:uid="{00000000-0005-0000-0000-00004A000000}"/>
    <cellStyle name="จุลภาค 2 4 2" xfId="62" xr:uid="{00000000-0005-0000-0000-00004B000000}"/>
    <cellStyle name="จุลภาค 2 4 3" xfId="100" xr:uid="{00000000-0005-0000-0000-00004C000000}"/>
    <cellStyle name="จุลภาค 2 5" xfId="57" xr:uid="{00000000-0005-0000-0000-00004D000000}"/>
    <cellStyle name="จุลภาค 2 6" xfId="95" xr:uid="{00000000-0005-0000-0000-00004E000000}"/>
    <cellStyle name="จุลภาค 3" xfId="30" xr:uid="{00000000-0005-0000-0000-00004F000000}"/>
    <cellStyle name="จุลภาค 3 2" xfId="31" xr:uid="{00000000-0005-0000-0000-000050000000}"/>
    <cellStyle name="จุลภาค 3 2 2" xfId="64" xr:uid="{00000000-0005-0000-0000-000051000000}"/>
    <cellStyle name="จุลภาค 3 2 3" xfId="102" xr:uid="{00000000-0005-0000-0000-000052000000}"/>
    <cellStyle name="จุลภาค 3 3" xfId="63" xr:uid="{00000000-0005-0000-0000-000053000000}"/>
    <cellStyle name="จุลภาค 3 4" xfId="101" xr:uid="{00000000-0005-0000-0000-000054000000}"/>
    <cellStyle name="จุลภาค 4" xfId="32" xr:uid="{00000000-0005-0000-0000-000055000000}"/>
    <cellStyle name="จุลภาค 4 2" xfId="65" xr:uid="{00000000-0005-0000-0000-000056000000}"/>
    <cellStyle name="จุลภาค 4 3" xfId="103" xr:uid="{00000000-0005-0000-0000-000057000000}"/>
    <cellStyle name="จุลภาค 5" xfId="33" xr:uid="{00000000-0005-0000-0000-000058000000}"/>
    <cellStyle name="จุลภาค 5 2" xfId="66" xr:uid="{00000000-0005-0000-0000-000059000000}"/>
    <cellStyle name="จุลภาค 5 3" xfId="104" xr:uid="{00000000-0005-0000-0000-00005A000000}"/>
    <cellStyle name="จุลภาค 6" xfId="34" xr:uid="{00000000-0005-0000-0000-00005B000000}"/>
    <cellStyle name="จุลภาค 6 2" xfId="67" xr:uid="{00000000-0005-0000-0000-00005C000000}"/>
    <cellStyle name="จุลภาค 6 3" xfId="105" xr:uid="{00000000-0005-0000-0000-00005D000000}"/>
    <cellStyle name="จุลภาค 7" xfId="35" xr:uid="{00000000-0005-0000-0000-00005E000000}"/>
    <cellStyle name="จุลภาค 7 2" xfId="68" xr:uid="{00000000-0005-0000-0000-00005F000000}"/>
    <cellStyle name="จุลภาค 7 3" xfId="106" xr:uid="{00000000-0005-0000-0000-000060000000}"/>
    <cellStyle name="จุลภาค 8" xfId="36" xr:uid="{00000000-0005-0000-0000-000061000000}"/>
    <cellStyle name="จุลภาค 8 2" xfId="69" xr:uid="{00000000-0005-0000-0000-000062000000}"/>
    <cellStyle name="จุลภาค 8 3" xfId="107" xr:uid="{00000000-0005-0000-0000-000063000000}"/>
    <cellStyle name="จุลภาค 9" xfId="37" xr:uid="{00000000-0005-0000-0000-000064000000}"/>
    <cellStyle name="จุลภาค 9 2" xfId="70" xr:uid="{00000000-0005-0000-0000-000065000000}"/>
    <cellStyle name="จุลภาค 9 3" xfId="108" xr:uid="{00000000-0005-0000-0000-000066000000}"/>
    <cellStyle name="ปกติ" xfId="0" builtinId="0"/>
    <cellStyle name="ปกติ 15 2 2" xfId="109" xr:uid="{00000000-0005-0000-0000-000068000000}"/>
    <cellStyle name="ปกติ 2" xfId="38" xr:uid="{00000000-0005-0000-0000-000069000000}"/>
    <cellStyle name="ปกติ 2 2" xfId="39" xr:uid="{00000000-0005-0000-0000-00006A000000}"/>
    <cellStyle name="ปกติ 2 3" xfId="72" xr:uid="{00000000-0005-0000-0000-00006B000000}"/>
    <cellStyle name="ปกติ 3" xfId="40" xr:uid="{00000000-0005-0000-0000-00006C000000}"/>
    <cellStyle name="ปกติ 3 2" xfId="111" xr:uid="{00000000-0005-0000-0000-00006D000000}"/>
    <cellStyle name="ปกติ 6" xfId="71" xr:uid="{00000000-0005-0000-0000-00006E000000}"/>
    <cellStyle name="ปกติ_ตารางที่ 15-16" xfId="3" xr:uid="{00000000-0005-0000-0000-00006F000000}"/>
    <cellStyle name="ปกติ_ตารางที่17" xfId="4" xr:uid="{00000000-0005-0000-0000-000070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Q31"/>
  <sheetViews>
    <sheetView showGridLines="0" zoomScaleNormal="100" zoomScaleSheetLayoutView="90" workbookViewId="0">
      <pane ySplit="6" topLeftCell="A13" activePane="bottomLeft" state="frozen"/>
      <selection activeCell="C29" sqref="C29"/>
      <selection pane="bottomLeft" activeCell="K28" sqref="K28"/>
    </sheetView>
  </sheetViews>
  <sheetFormatPr defaultColWidth="9.140625" defaultRowHeight="21" x14ac:dyDescent="0.45"/>
  <cols>
    <col min="1" max="1" width="28.7109375" style="8" customWidth="1"/>
    <col min="2" max="2" width="8.140625" style="8" customWidth="1"/>
    <col min="3" max="3" width="10.7109375" style="8" bestFit="1" customWidth="1"/>
    <col min="4" max="4" width="12.28515625" style="8" bestFit="1" customWidth="1"/>
    <col min="5" max="5" width="8.85546875" style="8" bestFit="1" customWidth="1"/>
    <col min="6" max="6" width="9.42578125" style="8" bestFit="1" customWidth="1"/>
    <col min="7" max="7" width="12.140625" style="8" customWidth="1"/>
    <col min="8" max="8" width="8.85546875" style="8" bestFit="1" customWidth="1"/>
    <col min="9" max="9" width="10.140625" style="8" bestFit="1" customWidth="1"/>
    <col min="10" max="10" width="11.28515625" style="8" bestFit="1" customWidth="1"/>
    <col min="11" max="11" width="8.140625" style="8" customWidth="1"/>
    <col min="12" max="12" width="11" style="8" customWidth="1"/>
    <col min="13" max="13" width="11.42578125" style="8" bestFit="1" customWidth="1"/>
    <col min="14" max="14" width="12.28515625" style="8" bestFit="1" customWidth="1"/>
    <col min="15" max="15" width="12.140625" style="8" customWidth="1"/>
    <col min="16" max="16" width="9.140625" style="8"/>
    <col min="17" max="17" width="10.85546875" style="8" bestFit="1" customWidth="1"/>
    <col min="18" max="16384" width="9.140625" style="8"/>
  </cols>
  <sheetData>
    <row r="1" spans="1:15" s="41" customFormat="1" x14ac:dyDescent="0.45">
      <c r="A1" s="141" t="s">
        <v>329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6.75" customHeight="1" x14ac:dyDescent="0.45">
      <c r="A2" s="32"/>
      <c r="B2" s="9"/>
      <c r="C2" s="9"/>
      <c r="D2" s="9"/>
      <c r="E2" s="9"/>
      <c r="F2" s="9"/>
      <c r="G2" s="9"/>
      <c r="H2" s="9"/>
      <c r="I2" s="9"/>
      <c r="J2" s="9"/>
      <c r="K2" s="32"/>
      <c r="L2" s="32"/>
      <c r="M2" s="32"/>
      <c r="N2" s="32"/>
      <c r="O2" s="32"/>
    </row>
    <row r="3" spans="1:15" x14ac:dyDescent="0.45">
      <c r="A3" s="142" t="s">
        <v>149</v>
      </c>
      <c r="B3" s="144" t="s">
        <v>168</v>
      </c>
      <c r="C3" s="145"/>
      <c r="D3" s="145"/>
      <c r="E3" s="145"/>
      <c r="F3" s="145"/>
      <c r="G3" s="145"/>
      <c r="H3" s="145"/>
      <c r="I3" s="145"/>
      <c r="J3" s="146"/>
      <c r="K3" s="147" t="s">
        <v>169</v>
      </c>
      <c r="L3" s="148"/>
      <c r="M3" s="149" t="s">
        <v>328</v>
      </c>
      <c r="N3" s="139"/>
      <c r="O3" s="91" t="s">
        <v>0</v>
      </c>
    </row>
    <row r="4" spans="1:15" ht="18.75" customHeight="1" x14ac:dyDescent="0.45">
      <c r="A4" s="143"/>
      <c r="B4" s="144" t="s">
        <v>170</v>
      </c>
      <c r="C4" s="145"/>
      <c r="D4" s="146"/>
      <c r="E4" s="144" t="s">
        <v>171</v>
      </c>
      <c r="F4" s="145"/>
      <c r="G4" s="146"/>
      <c r="H4" s="151" t="s">
        <v>172</v>
      </c>
      <c r="I4" s="152"/>
      <c r="J4" s="153"/>
      <c r="K4" s="154" t="s">
        <v>173</v>
      </c>
      <c r="L4" s="155"/>
      <c r="M4" s="150"/>
      <c r="N4" s="140"/>
      <c r="O4" s="77" t="s">
        <v>163</v>
      </c>
    </row>
    <row r="5" spans="1:15" ht="18.75" customHeight="1" x14ac:dyDescent="0.45">
      <c r="A5" s="143"/>
      <c r="B5" s="92" t="s">
        <v>174</v>
      </c>
      <c r="C5" s="77" t="s">
        <v>175</v>
      </c>
      <c r="D5" s="92" t="s">
        <v>163</v>
      </c>
      <c r="E5" s="92" t="s">
        <v>174</v>
      </c>
      <c r="F5" s="77" t="s">
        <v>175</v>
      </c>
      <c r="G5" s="92" t="s">
        <v>163</v>
      </c>
      <c r="H5" s="92" t="s">
        <v>174</v>
      </c>
      <c r="I5" s="77" t="s">
        <v>175</v>
      </c>
      <c r="J5" s="92" t="s">
        <v>163</v>
      </c>
      <c r="K5" s="92" t="s">
        <v>174</v>
      </c>
      <c r="L5" s="92" t="s">
        <v>163</v>
      </c>
      <c r="M5" s="92" t="s">
        <v>326</v>
      </c>
      <c r="N5" s="92" t="s">
        <v>163</v>
      </c>
      <c r="O5" s="77" t="s">
        <v>176</v>
      </c>
    </row>
    <row r="6" spans="1:15" ht="18.75" customHeight="1" x14ac:dyDescent="0.45">
      <c r="A6" s="137"/>
      <c r="B6" s="93" t="s">
        <v>177</v>
      </c>
      <c r="C6" s="78" t="s">
        <v>178</v>
      </c>
      <c r="D6" s="93" t="s">
        <v>166</v>
      </c>
      <c r="E6" s="78" t="s">
        <v>153</v>
      </c>
      <c r="F6" s="78" t="s">
        <v>178</v>
      </c>
      <c r="G6" s="93" t="s">
        <v>166</v>
      </c>
      <c r="H6" s="78" t="s">
        <v>153</v>
      </c>
      <c r="I6" s="78" t="s">
        <v>178</v>
      </c>
      <c r="J6" s="93" t="s">
        <v>166</v>
      </c>
      <c r="K6" s="78" t="s">
        <v>177</v>
      </c>
      <c r="L6" s="93" t="s">
        <v>166</v>
      </c>
      <c r="M6" s="93" t="s">
        <v>327</v>
      </c>
      <c r="N6" s="93" t="s">
        <v>166</v>
      </c>
      <c r="O6" s="93" t="s">
        <v>166</v>
      </c>
    </row>
    <row r="7" spans="1:15" ht="18.75" customHeight="1" x14ac:dyDescent="0.45">
      <c r="A7" s="79" t="s">
        <v>202</v>
      </c>
      <c r="B7" s="43">
        <f>ตารางที่2!B14</f>
        <v>1</v>
      </c>
      <c r="C7" s="95">
        <f>ตารางที่2!C14</f>
        <v>3.5</v>
      </c>
      <c r="D7" s="43">
        <f>ตารางที่2!D14</f>
        <v>907000</v>
      </c>
      <c r="E7" s="43">
        <f>ตารางที่2!E14</f>
        <v>3</v>
      </c>
      <c r="F7" s="95">
        <f>ตารางที่2!F14</f>
        <v>0.43</v>
      </c>
      <c r="G7" s="43">
        <f>ตารางที่2!G14</f>
        <v>2480000</v>
      </c>
      <c r="H7" s="43">
        <f>ตารางที่2!H14</f>
        <v>7</v>
      </c>
      <c r="I7" s="95">
        <f>ตารางที่2!I14</f>
        <v>7.86</v>
      </c>
      <c r="J7" s="43">
        <f>ตารางที่2!J14</f>
        <v>989152</v>
      </c>
      <c r="K7" s="43">
        <f>ตารางที่2!K14</f>
        <v>0</v>
      </c>
      <c r="L7" s="43">
        <f>ตารางที่2!L14</f>
        <v>0</v>
      </c>
      <c r="M7" s="43">
        <f>ตารางที่2!M14</f>
        <v>65345</v>
      </c>
      <c r="N7" s="43">
        <f>ตารางที่2!N14</f>
        <v>2417596.16</v>
      </c>
      <c r="O7" s="37">
        <f>D7+G7+J7+L7+N7</f>
        <v>6793748.1600000001</v>
      </c>
    </row>
    <row r="8" spans="1:15" ht="18.75" customHeight="1" x14ac:dyDescent="0.45">
      <c r="A8" s="80" t="s">
        <v>203</v>
      </c>
      <c r="B8" s="43">
        <f>ตารางที่2!B23</f>
        <v>0</v>
      </c>
      <c r="C8" s="95">
        <f>ตารางที่2!C23</f>
        <v>0</v>
      </c>
      <c r="D8" s="43">
        <f>ตารางที่2!D23</f>
        <v>0</v>
      </c>
      <c r="E8" s="43">
        <f>ตารางที่2!E23</f>
        <v>0</v>
      </c>
      <c r="F8" s="95">
        <f>ตารางที่2!F23</f>
        <v>0</v>
      </c>
      <c r="G8" s="43">
        <f>ตารางที่2!G23</f>
        <v>0</v>
      </c>
      <c r="H8" s="43">
        <f>ตารางที่2!H23</f>
        <v>0</v>
      </c>
      <c r="I8" s="95">
        <f>ตารางที่2!I23</f>
        <v>0</v>
      </c>
      <c r="J8" s="43">
        <f>ตารางที่2!J23</f>
        <v>0</v>
      </c>
      <c r="K8" s="43">
        <f>ตารางที่2!K23</f>
        <v>0</v>
      </c>
      <c r="L8" s="43">
        <f>ตารางที่2!L23</f>
        <v>0</v>
      </c>
      <c r="M8" s="43">
        <f>ตารางที่2!M23</f>
        <v>0</v>
      </c>
      <c r="N8" s="43">
        <f>ตารางที่2!N23</f>
        <v>0</v>
      </c>
      <c r="O8" s="37">
        <f t="shared" ref="O8:O22" si="0">D8+G8+J8+L8+N8</f>
        <v>0</v>
      </c>
    </row>
    <row r="9" spans="1:15" ht="18.75" customHeight="1" x14ac:dyDescent="0.45">
      <c r="A9" s="80" t="s">
        <v>204</v>
      </c>
      <c r="B9" s="37">
        <f>ตารางที่2!B36</f>
        <v>1</v>
      </c>
      <c r="C9" s="104">
        <f>ตารางที่2!C36</f>
        <v>4.7949999999999999</v>
      </c>
      <c r="D9" s="37">
        <f>ตารางที่2!D36</f>
        <v>5000000</v>
      </c>
      <c r="E9" s="37">
        <f>ตารางที่2!E36</f>
        <v>11</v>
      </c>
      <c r="F9" s="104">
        <f>ตารางที่2!F36</f>
        <v>21.07</v>
      </c>
      <c r="G9" s="37">
        <f>ตารางที่2!G36</f>
        <v>2600000</v>
      </c>
      <c r="H9" s="37">
        <f>ตารางที่2!H36</f>
        <v>22</v>
      </c>
      <c r="I9" s="104">
        <f>ตารางที่2!I36</f>
        <v>9.5969999999999995</v>
      </c>
      <c r="J9" s="37">
        <f>ตารางที่2!J36</f>
        <v>2819000</v>
      </c>
      <c r="K9" s="37">
        <f>ตารางที่2!K36</f>
        <v>0</v>
      </c>
      <c r="L9" s="37">
        <f>ตารางที่2!L36</f>
        <v>0</v>
      </c>
      <c r="M9" s="37">
        <f>ตารางที่2!M36</f>
        <v>64800</v>
      </c>
      <c r="N9" s="37">
        <f>ตารางที่2!N36</f>
        <v>2274900</v>
      </c>
      <c r="O9" s="37">
        <f t="shared" si="0"/>
        <v>12693900</v>
      </c>
    </row>
    <row r="10" spans="1:15" ht="18.75" customHeight="1" x14ac:dyDescent="0.45">
      <c r="A10" s="80" t="s">
        <v>205</v>
      </c>
      <c r="B10" s="37">
        <f>ตารางที่2!B47</f>
        <v>9</v>
      </c>
      <c r="C10" s="104">
        <f>ตารางที่2!C47</f>
        <v>5.9600000000000009</v>
      </c>
      <c r="D10" s="37">
        <f>ตารางที่2!D47</f>
        <v>3314421.8</v>
      </c>
      <c r="E10" s="37">
        <f>ตารางที่2!E47</f>
        <v>3</v>
      </c>
      <c r="F10" s="104">
        <f>ตารางที่2!F47</f>
        <v>4</v>
      </c>
      <c r="G10" s="37">
        <f>ตารางที่2!G47</f>
        <v>1095000</v>
      </c>
      <c r="H10" s="37">
        <f>ตารางที่2!H47</f>
        <v>22</v>
      </c>
      <c r="I10" s="104">
        <f>ตารางที่2!I47</f>
        <v>5.8</v>
      </c>
      <c r="J10" s="37">
        <f>ตารางที่2!J47</f>
        <v>2637000</v>
      </c>
      <c r="K10" s="37">
        <f>ตารางที่2!K47</f>
        <v>0</v>
      </c>
      <c r="L10" s="37">
        <f>ตารางที่2!L47</f>
        <v>0</v>
      </c>
      <c r="M10" s="37">
        <f>ตารางที่2!M47</f>
        <v>106000</v>
      </c>
      <c r="N10" s="37">
        <f>ตารางที่2!N47</f>
        <v>3735400</v>
      </c>
      <c r="O10" s="37">
        <f t="shared" si="0"/>
        <v>10781821.800000001</v>
      </c>
    </row>
    <row r="11" spans="1:15" ht="18.75" customHeight="1" x14ac:dyDescent="0.45">
      <c r="A11" s="80" t="s">
        <v>206</v>
      </c>
      <c r="B11" s="38">
        <f>ตารางที่2!B60</f>
        <v>50</v>
      </c>
      <c r="C11" s="105">
        <f>ตารางที่2!C60</f>
        <v>1</v>
      </c>
      <c r="D11" s="38">
        <f>ตารางที่2!D60</f>
        <v>46345000</v>
      </c>
      <c r="E11" s="38">
        <f>ตารางที่2!E60</f>
        <v>0</v>
      </c>
      <c r="F11" s="105">
        <f>ตารางที่2!F60</f>
        <v>0</v>
      </c>
      <c r="G11" s="38">
        <f>ตารางที่2!G60</f>
        <v>0</v>
      </c>
      <c r="H11" s="38">
        <f>ตารางที่2!H60</f>
        <v>4</v>
      </c>
      <c r="I11" s="105">
        <f>ตารางที่2!I60</f>
        <v>61.3</v>
      </c>
      <c r="J11" s="38">
        <f>ตารางที่2!J60</f>
        <v>250000</v>
      </c>
      <c r="K11" s="38">
        <f>ตารางที่2!K60</f>
        <v>3</v>
      </c>
      <c r="L11" s="38">
        <f>ตารางที่2!L60</f>
        <v>165000</v>
      </c>
      <c r="M11" s="38">
        <f>ตารางที่2!M60</f>
        <v>28000</v>
      </c>
      <c r="N11" s="38">
        <f>ตารางที่2!N60</f>
        <v>990630</v>
      </c>
      <c r="O11" s="37">
        <f t="shared" si="0"/>
        <v>47750630</v>
      </c>
    </row>
    <row r="12" spans="1:15" ht="18.75" customHeight="1" x14ac:dyDescent="0.45">
      <c r="A12" s="80" t="s">
        <v>207</v>
      </c>
      <c r="B12" s="37">
        <f>ตารางที่2!B73</f>
        <v>14</v>
      </c>
      <c r="C12" s="104">
        <f>ตารางที่2!C73</f>
        <v>20</v>
      </c>
      <c r="D12" s="37">
        <f>ตารางที่2!D73</f>
        <v>4610000</v>
      </c>
      <c r="E12" s="37">
        <f>ตารางที่2!E73</f>
        <v>15</v>
      </c>
      <c r="F12" s="104">
        <f>ตารางที่2!F73</f>
        <v>15.2</v>
      </c>
      <c r="G12" s="37">
        <f>ตารางที่2!G73</f>
        <v>5890000</v>
      </c>
      <c r="H12" s="37">
        <f>ตารางที่2!H73</f>
        <v>46</v>
      </c>
      <c r="I12" s="104">
        <f>ตารางที่2!I73</f>
        <v>19.3</v>
      </c>
      <c r="J12" s="37">
        <f>ตารางที่2!J73</f>
        <v>11510000</v>
      </c>
      <c r="K12" s="37">
        <f>ตารางที่2!K73</f>
        <v>21</v>
      </c>
      <c r="L12" s="37">
        <f>ตารางที่2!L73</f>
        <v>1000000</v>
      </c>
      <c r="M12" s="37">
        <f>ตารางที่2!M73</f>
        <v>17554</v>
      </c>
      <c r="N12" s="37">
        <f>ตารางที่2!N73</f>
        <v>627960</v>
      </c>
      <c r="O12" s="37">
        <f t="shared" si="0"/>
        <v>23637960</v>
      </c>
    </row>
    <row r="13" spans="1:15" ht="18.75" customHeight="1" x14ac:dyDescent="0.45">
      <c r="A13" s="80" t="s">
        <v>208</v>
      </c>
      <c r="B13" s="37">
        <f>ตารางที่2!B83</f>
        <v>3</v>
      </c>
      <c r="C13" s="104">
        <f>ตารางที่2!C83</f>
        <v>1.5</v>
      </c>
      <c r="D13" s="37">
        <f>ตารางที่2!D83</f>
        <v>600000</v>
      </c>
      <c r="E13" s="37">
        <f>ตารางที่2!E83</f>
        <v>0</v>
      </c>
      <c r="F13" s="104">
        <f>ตารางที่2!F83</f>
        <v>0</v>
      </c>
      <c r="G13" s="37">
        <f>ตารางที่2!G83</f>
        <v>0</v>
      </c>
      <c r="H13" s="37">
        <f>ตารางที่2!H83</f>
        <v>2023</v>
      </c>
      <c r="I13" s="104">
        <f>ตารางที่2!I83</f>
        <v>52</v>
      </c>
      <c r="J13" s="37">
        <f>ตารางที่2!J83</f>
        <v>1320000</v>
      </c>
      <c r="K13" s="37">
        <f>ตารางที่2!K83</f>
        <v>0</v>
      </c>
      <c r="L13" s="37">
        <f>ตารางที่2!L83</f>
        <v>0</v>
      </c>
      <c r="M13" s="37">
        <f>ตารางที่2!M83</f>
        <v>1500</v>
      </c>
      <c r="N13" s="37">
        <f>ตารางที่2!N83</f>
        <v>52500</v>
      </c>
      <c r="O13" s="37">
        <f t="shared" si="0"/>
        <v>1972500</v>
      </c>
    </row>
    <row r="14" spans="1:15" ht="18.75" customHeight="1" x14ac:dyDescent="0.45">
      <c r="A14" s="80" t="s">
        <v>209</v>
      </c>
      <c r="B14" s="37">
        <f>ตารางที่2!B98</f>
        <v>23</v>
      </c>
      <c r="C14" s="104">
        <f>ตารางที่2!C98</f>
        <v>32.200000000000003</v>
      </c>
      <c r="D14" s="37">
        <f>ตารางที่2!D98</f>
        <v>43130000</v>
      </c>
      <c r="E14" s="37">
        <f>ตารางที่2!E98</f>
        <v>24</v>
      </c>
      <c r="F14" s="104">
        <f>ตารางที่2!F98</f>
        <v>9.25</v>
      </c>
      <c r="G14" s="37">
        <f>ตารางที่2!G98</f>
        <v>4260000</v>
      </c>
      <c r="H14" s="37">
        <f>ตารางที่2!H98</f>
        <v>68</v>
      </c>
      <c r="I14" s="104">
        <f>ตารางที่2!I98</f>
        <v>812.48400000000004</v>
      </c>
      <c r="J14" s="37">
        <f>ตารางที่2!J98</f>
        <v>3475000</v>
      </c>
      <c r="K14" s="37">
        <f>ตารางที่2!K98</f>
        <v>19</v>
      </c>
      <c r="L14" s="37">
        <f>ตารางที่2!L98</f>
        <v>362000</v>
      </c>
      <c r="M14" s="37">
        <f>ตารางที่2!M98</f>
        <v>16800</v>
      </c>
      <c r="N14" s="37">
        <f>ตารางที่2!N98</f>
        <v>4163780</v>
      </c>
      <c r="O14" s="37">
        <f t="shared" si="0"/>
        <v>55390780</v>
      </c>
    </row>
    <row r="15" spans="1:15" ht="18.75" customHeight="1" x14ac:dyDescent="0.45">
      <c r="A15" s="80" t="s">
        <v>210</v>
      </c>
      <c r="B15" s="37">
        <f>ตารางที่2!B116</f>
        <v>28</v>
      </c>
      <c r="C15" s="104">
        <f>ตารางที่2!C116</f>
        <v>1549.6580000000001</v>
      </c>
      <c r="D15" s="37">
        <f>ตารางที่2!D116</f>
        <v>23558514</v>
      </c>
      <c r="E15" s="37">
        <f>ตารางที่2!E116</f>
        <v>1</v>
      </c>
      <c r="F15" s="104">
        <f>ตารางที่2!F116</f>
        <v>0.2</v>
      </c>
      <c r="G15" s="37">
        <f>ตารางที่2!G116</f>
        <v>500000</v>
      </c>
      <c r="H15" s="37">
        <f>ตารางที่2!H116</f>
        <v>3</v>
      </c>
      <c r="I15" s="104">
        <f>ตารางที่2!I116</f>
        <v>0.8</v>
      </c>
      <c r="J15" s="37">
        <f>ตารางที่2!J116</f>
        <v>600000</v>
      </c>
      <c r="K15" s="37">
        <f>ตารางที่2!K116</f>
        <v>0</v>
      </c>
      <c r="L15" s="37">
        <f>ตารางที่2!L116</f>
        <v>0</v>
      </c>
      <c r="M15" s="37">
        <f>ตารางที่2!M116</f>
        <v>5400</v>
      </c>
      <c r="N15" s="37">
        <f>ตารางที่2!N116</f>
        <v>189000</v>
      </c>
      <c r="O15" s="37">
        <f t="shared" si="0"/>
        <v>24847514</v>
      </c>
    </row>
    <row r="16" spans="1:15" ht="18.75" customHeight="1" x14ac:dyDescent="0.45">
      <c r="A16" s="80" t="s">
        <v>211</v>
      </c>
      <c r="B16" s="38">
        <f>ตารางที่2!B132</f>
        <v>15</v>
      </c>
      <c r="C16" s="105">
        <f>ตารางที่2!C132</f>
        <v>23.7</v>
      </c>
      <c r="D16" s="38">
        <f>ตารางที่2!D132</f>
        <v>13600000</v>
      </c>
      <c r="E16" s="38">
        <f>ตารางที่2!E132</f>
        <v>39</v>
      </c>
      <c r="F16" s="105">
        <f>ตารางที่2!F132</f>
        <v>2600.2240000000002</v>
      </c>
      <c r="G16" s="38">
        <f>ตารางที่2!G132</f>
        <v>25114000</v>
      </c>
      <c r="H16" s="38">
        <f>ตารางที่2!H132</f>
        <v>78</v>
      </c>
      <c r="I16" s="105">
        <f>ตารางที่2!I132</f>
        <v>7860.130000000001</v>
      </c>
      <c r="J16" s="38">
        <f>ตารางที่2!J132</f>
        <v>11295600</v>
      </c>
      <c r="K16" s="38">
        <f>ตารางที่2!K132</f>
        <v>71</v>
      </c>
      <c r="L16" s="38">
        <f>ตารางที่2!L132</f>
        <v>3557500</v>
      </c>
      <c r="M16" s="38">
        <f>ตารางที่2!M132</f>
        <v>394120</v>
      </c>
      <c r="N16" s="38">
        <f>ตารางที่2!N132</f>
        <v>14617352</v>
      </c>
      <c r="O16" s="37">
        <f>D16+G16+J16+L16+N16</f>
        <v>68184452</v>
      </c>
    </row>
    <row r="17" spans="1:17" ht="18.75" customHeight="1" x14ac:dyDescent="0.45">
      <c r="A17" s="80" t="s">
        <v>212</v>
      </c>
      <c r="B17" s="38">
        <f>ตารางที่2!B146</f>
        <v>0</v>
      </c>
      <c r="C17" s="105">
        <f>ตารางที่2!C146</f>
        <v>0</v>
      </c>
      <c r="D17" s="38">
        <f>ตารางที่2!D146</f>
        <v>0</v>
      </c>
      <c r="E17" s="38">
        <f>ตารางที่2!E146</f>
        <v>18</v>
      </c>
      <c r="F17" s="105">
        <f>ตารางที่2!F146</f>
        <v>11.5</v>
      </c>
      <c r="G17" s="38">
        <f>ตารางที่2!G146</f>
        <v>4930000</v>
      </c>
      <c r="H17" s="38">
        <f>ตารางที่2!H146</f>
        <v>122</v>
      </c>
      <c r="I17" s="105">
        <f>ตารางที่2!I146</f>
        <v>728.70999999999992</v>
      </c>
      <c r="J17" s="38">
        <f>ตารางที่2!J146</f>
        <v>13430500</v>
      </c>
      <c r="K17" s="38">
        <f>ตารางที่2!K146</f>
        <v>8</v>
      </c>
      <c r="L17" s="38">
        <f>ตารางที่2!L146</f>
        <v>5800000</v>
      </c>
      <c r="M17" s="38">
        <f>ตารางที่2!M146</f>
        <v>380000</v>
      </c>
      <c r="N17" s="38">
        <f>ตารางที่2!N146</f>
        <v>13680000</v>
      </c>
      <c r="O17" s="37">
        <f t="shared" si="0"/>
        <v>37840500</v>
      </c>
    </row>
    <row r="18" spans="1:17" ht="18.75" customHeight="1" x14ac:dyDescent="0.45">
      <c r="A18" s="80" t="s">
        <v>213</v>
      </c>
      <c r="B18" s="37">
        <f>ตารางที่2!B165</f>
        <v>46</v>
      </c>
      <c r="C18" s="104">
        <f>ตารางที่2!C165</f>
        <v>4133.0559999999996</v>
      </c>
      <c r="D18" s="37">
        <f>ตารางที่2!D165</f>
        <v>78890000</v>
      </c>
      <c r="E18" s="37">
        <f>ตารางที่2!E165</f>
        <v>45</v>
      </c>
      <c r="F18" s="104">
        <f>ตารางที่2!F165</f>
        <v>165.465</v>
      </c>
      <c r="G18" s="37">
        <f>ตารางที่2!G165</f>
        <v>22929087</v>
      </c>
      <c r="H18" s="37">
        <f>ตารางที่2!H165</f>
        <v>46</v>
      </c>
      <c r="I18" s="104">
        <f>ตารางที่2!I165</f>
        <v>53.16</v>
      </c>
      <c r="J18" s="37">
        <f>ตารางที่2!J165</f>
        <v>12146700</v>
      </c>
      <c r="K18" s="37">
        <f>ตารางที่2!K165</f>
        <v>54</v>
      </c>
      <c r="L18" s="37">
        <f>ตารางที่2!L165</f>
        <v>1111800</v>
      </c>
      <c r="M18" s="37">
        <f>ตารางที่2!M165</f>
        <v>82000</v>
      </c>
      <c r="N18" s="37">
        <f>ตารางที่2!N165</f>
        <v>1600000</v>
      </c>
      <c r="O18" s="37">
        <f t="shared" si="0"/>
        <v>116677587</v>
      </c>
    </row>
    <row r="19" spans="1:17" ht="18.75" customHeight="1" x14ac:dyDescent="0.45">
      <c r="A19" s="80" t="s">
        <v>214</v>
      </c>
      <c r="B19" s="37">
        <f>ตารางที่2!B182</f>
        <v>22</v>
      </c>
      <c r="C19" s="104">
        <f>ตารางที่2!C182</f>
        <v>41.572000000000003</v>
      </c>
      <c r="D19" s="37">
        <f>ตารางที่2!D182</f>
        <v>18266271.02</v>
      </c>
      <c r="E19" s="37">
        <f>ตารางที่2!E182</f>
        <v>0</v>
      </c>
      <c r="F19" s="104">
        <f>ตารางที่2!F182</f>
        <v>0</v>
      </c>
      <c r="G19" s="37">
        <f>ตารางที่2!G182</f>
        <v>0</v>
      </c>
      <c r="H19" s="37">
        <f>ตารางที่2!H182</f>
        <v>44</v>
      </c>
      <c r="I19" s="104">
        <f>ตารางที่2!I182</f>
        <v>5.3</v>
      </c>
      <c r="J19" s="37">
        <f>ตารางที่2!J182</f>
        <v>3779470</v>
      </c>
      <c r="K19" s="37">
        <f>ตารางที่2!K182</f>
        <v>0</v>
      </c>
      <c r="L19" s="37">
        <f>ตารางที่2!L182</f>
        <v>0</v>
      </c>
      <c r="M19" s="37">
        <f>ตารางที่2!M182</f>
        <v>111464</v>
      </c>
      <c r="N19" s="37">
        <f>ตารางที่2!N182</f>
        <v>3999256</v>
      </c>
      <c r="O19" s="37">
        <f t="shared" si="0"/>
        <v>26044997.02</v>
      </c>
    </row>
    <row r="20" spans="1:17" ht="18.75" customHeight="1" x14ac:dyDescent="0.45">
      <c r="A20" s="80" t="s">
        <v>215</v>
      </c>
      <c r="B20" s="37">
        <f>ตารางที่2!B191</f>
        <v>2</v>
      </c>
      <c r="C20" s="104">
        <f>ตารางที่2!C191</f>
        <v>2.48</v>
      </c>
      <c r="D20" s="37">
        <f>ตารางที่2!D191</f>
        <v>1680000</v>
      </c>
      <c r="E20" s="37">
        <f>ตารางที่2!E191</f>
        <v>4</v>
      </c>
      <c r="F20" s="104">
        <f>ตารางที่2!F191</f>
        <v>4</v>
      </c>
      <c r="G20" s="37">
        <f>ตารางที่2!G191</f>
        <v>1700000</v>
      </c>
      <c r="H20" s="37">
        <f>ตารางที่2!H191</f>
        <v>21</v>
      </c>
      <c r="I20" s="104">
        <f>ตารางที่2!I191</f>
        <v>18.45</v>
      </c>
      <c r="J20" s="37">
        <f>ตารางที่2!J191</f>
        <v>3124200</v>
      </c>
      <c r="K20" s="37">
        <f>ตารางที่2!K191</f>
        <v>10</v>
      </c>
      <c r="L20" s="37">
        <f>ตารางที่2!L191</f>
        <v>400000</v>
      </c>
      <c r="M20" s="37">
        <f>ตารางที่2!M191</f>
        <v>98480</v>
      </c>
      <c r="N20" s="37">
        <f>ตารางที่2!N191</f>
        <v>3460810</v>
      </c>
      <c r="O20" s="37">
        <f t="shared" si="0"/>
        <v>10365010</v>
      </c>
    </row>
    <row r="21" spans="1:17" ht="18.75" customHeight="1" x14ac:dyDescent="0.45">
      <c r="A21" s="80" t="s">
        <v>216</v>
      </c>
      <c r="B21" s="43">
        <f>ตารางที่2!B201</f>
        <v>8</v>
      </c>
      <c r="C21" s="95">
        <f>ตารางที่2!C201</f>
        <v>12746.46</v>
      </c>
      <c r="D21" s="43">
        <f>ตารางที่2!D201</f>
        <v>12962936</v>
      </c>
      <c r="E21" s="43">
        <f>ตารางที่2!E201</f>
        <v>8</v>
      </c>
      <c r="F21" s="95">
        <f>ตารางที่2!F201</f>
        <v>1</v>
      </c>
      <c r="G21" s="43">
        <f>ตารางที่2!G201</f>
        <v>800000</v>
      </c>
      <c r="H21" s="43">
        <f>ตารางที่2!H201</f>
        <v>10</v>
      </c>
      <c r="I21" s="95">
        <f>ตารางที่2!I201</f>
        <v>1</v>
      </c>
      <c r="J21" s="43">
        <f>ตารางที่2!J201</f>
        <v>500000</v>
      </c>
      <c r="K21" s="43">
        <f>ตารางที่2!K201</f>
        <v>11</v>
      </c>
      <c r="L21" s="43">
        <f>ตารางที่2!L201</f>
        <v>4450000</v>
      </c>
      <c r="M21" s="43">
        <f>ตารางที่2!M201</f>
        <v>5000</v>
      </c>
      <c r="N21" s="43">
        <f>ตารางที่2!N201</f>
        <v>1800000</v>
      </c>
      <c r="O21" s="37">
        <f t="shared" si="0"/>
        <v>20512936</v>
      </c>
    </row>
    <row r="22" spans="1:17" ht="18.75" customHeight="1" x14ac:dyDescent="0.45">
      <c r="A22" s="80" t="s">
        <v>217</v>
      </c>
      <c r="B22" s="38">
        <f>ตารางที่2!B209</f>
        <v>9</v>
      </c>
      <c r="C22" s="105">
        <f>ตารางที่2!C209</f>
        <v>17.989999999999998</v>
      </c>
      <c r="D22" s="38">
        <f>ตารางที่2!D209</f>
        <v>15274000</v>
      </c>
      <c r="E22" s="38">
        <f>ตารางที่2!E209</f>
        <v>0</v>
      </c>
      <c r="F22" s="105">
        <f>ตารางที่2!F209</f>
        <v>0</v>
      </c>
      <c r="G22" s="38">
        <f>ตารางที่2!G209</f>
        <v>0</v>
      </c>
      <c r="H22" s="38">
        <f>ตารางที่2!H209</f>
        <v>5</v>
      </c>
      <c r="I22" s="105">
        <f>ตารางที่2!I209</f>
        <v>0.8</v>
      </c>
      <c r="J22" s="38">
        <f>ตารางที่2!J209</f>
        <v>80000</v>
      </c>
      <c r="K22" s="38">
        <f>ตารางที่2!K209</f>
        <v>0</v>
      </c>
      <c r="L22" s="38">
        <f>ตารางที่2!L209</f>
        <v>0</v>
      </c>
      <c r="M22" s="38">
        <f>ตารางที่2!M209</f>
        <v>304705</v>
      </c>
      <c r="N22" s="38">
        <f>ตารางที่2!N209</f>
        <v>41873938</v>
      </c>
      <c r="O22" s="37">
        <f t="shared" si="0"/>
        <v>57227938</v>
      </c>
    </row>
    <row r="23" spans="1:17" ht="18.75" customHeight="1" x14ac:dyDescent="0.45">
      <c r="A23" s="81" t="s">
        <v>218</v>
      </c>
      <c r="B23" s="37">
        <f>ตารางที่2!B217</f>
        <v>0</v>
      </c>
      <c r="C23" s="104">
        <f>ตารางที่2!C217</f>
        <v>0</v>
      </c>
      <c r="D23" s="37">
        <f>ตารางที่2!D217</f>
        <v>0</v>
      </c>
      <c r="E23" s="37">
        <f>ตารางที่2!E217</f>
        <v>0</v>
      </c>
      <c r="F23" s="104">
        <f>ตารางที่2!F217</f>
        <v>0</v>
      </c>
      <c r="G23" s="37">
        <f>ตารางที่2!G217</f>
        <v>0</v>
      </c>
      <c r="H23" s="37">
        <f>ตารางที่2!H217</f>
        <v>0</v>
      </c>
      <c r="I23" s="104">
        <f>ตารางที่2!I217</f>
        <v>0</v>
      </c>
      <c r="J23" s="37">
        <f>ตารางที่2!J217</f>
        <v>0</v>
      </c>
      <c r="K23" s="37">
        <f>ตารางที่2!K217</f>
        <v>0</v>
      </c>
      <c r="L23" s="37">
        <f>ตารางที่2!L217</f>
        <v>0</v>
      </c>
      <c r="M23" s="37">
        <f>ตารางที่2!M217</f>
        <v>0</v>
      </c>
      <c r="N23" s="37">
        <f>ตารางที่2!N217</f>
        <v>0</v>
      </c>
      <c r="O23" s="37">
        <f>D23+G23+J23+L23+N23</f>
        <v>0</v>
      </c>
    </row>
    <row r="24" spans="1:17" ht="18.75" customHeight="1" thickBot="1" x14ac:dyDescent="0.5">
      <c r="A24" s="75" t="s">
        <v>148</v>
      </c>
      <c r="B24" s="76">
        <f>SUM(B7:B23)</f>
        <v>231</v>
      </c>
      <c r="C24" s="106">
        <f>SUM(C7:C23)</f>
        <v>18583.870999999999</v>
      </c>
      <c r="D24" s="76">
        <f>SUM(D7:D23)</f>
        <v>268138142.82000002</v>
      </c>
      <c r="E24" s="76">
        <f t="shared" ref="E24:L24" si="1">SUM(E7:E23)</f>
        <v>171</v>
      </c>
      <c r="F24" s="106">
        <f t="shared" si="1"/>
        <v>2832.3390000000004</v>
      </c>
      <c r="G24" s="76">
        <f>SUM(G7:G23)</f>
        <v>72298087</v>
      </c>
      <c r="H24" s="76">
        <f t="shared" si="1"/>
        <v>2521</v>
      </c>
      <c r="I24" s="106">
        <f>SUM(I7:I23)</f>
        <v>9636.6909999999989</v>
      </c>
      <c r="J24" s="76">
        <f t="shared" si="1"/>
        <v>67956622</v>
      </c>
      <c r="K24" s="76">
        <f t="shared" si="1"/>
        <v>197</v>
      </c>
      <c r="L24" s="76">
        <f t="shared" si="1"/>
        <v>16846300</v>
      </c>
      <c r="M24" s="76">
        <f>SUM(M7:M23)</f>
        <v>1681168</v>
      </c>
      <c r="N24" s="76">
        <f>SUM(N7:N23)</f>
        <v>95483122.159999996</v>
      </c>
      <c r="O24" s="76">
        <f>SUM(O7:O23)</f>
        <v>520722273.98000002</v>
      </c>
      <c r="Q24" s="99"/>
    </row>
    <row r="25" spans="1:17" ht="21.75" customHeight="1" thickTop="1" x14ac:dyDescent="0.45">
      <c r="A25" s="8" t="s">
        <v>325</v>
      </c>
      <c r="H25" s="12"/>
      <c r="I25" s="12"/>
      <c r="J25" s="12"/>
      <c r="K25" s="12"/>
      <c r="L25" s="12"/>
      <c r="M25" s="12"/>
    </row>
    <row r="26" spans="1:17" ht="18.75" customHeight="1" x14ac:dyDescent="0.45">
      <c r="A26" s="8" t="s">
        <v>186</v>
      </c>
      <c r="H26" s="12"/>
      <c r="I26" s="12"/>
      <c r="J26" s="12"/>
      <c r="K26" s="12"/>
      <c r="L26" s="12"/>
      <c r="M26" s="12"/>
    </row>
    <row r="27" spans="1:17" ht="18.75" customHeight="1" x14ac:dyDescent="0.45">
      <c r="A27" s="8" t="s">
        <v>187</v>
      </c>
      <c r="H27" s="12"/>
      <c r="I27" s="12"/>
      <c r="J27" s="12"/>
      <c r="K27" s="12"/>
      <c r="L27" s="12"/>
      <c r="M27" s="12"/>
    </row>
    <row r="28" spans="1:17" x14ac:dyDescent="0.45">
      <c r="H28" s="12"/>
      <c r="I28" s="12"/>
      <c r="J28" s="12"/>
      <c r="K28" s="12" t="s">
        <v>414</v>
      </c>
      <c r="L28" s="12"/>
      <c r="M28" s="12"/>
    </row>
    <row r="29" spans="1:17" x14ac:dyDescent="0.45">
      <c r="H29" s="12"/>
      <c r="I29" s="12"/>
      <c r="J29" s="12"/>
      <c r="K29" s="12"/>
      <c r="L29" s="12"/>
      <c r="M29" s="12"/>
    </row>
    <row r="30" spans="1:17" x14ac:dyDescent="0.45">
      <c r="H30" s="12"/>
      <c r="I30" s="12"/>
      <c r="J30" s="12"/>
      <c r="K30" s="12"/>
      <c r="L30" s="12"/>
      <c r="M30" s="12"/>
    </row>
    <row r="31" spans="1:17" x14ac:dyDescent="0.45">
      <c r="H31" s="12"/>
      <c r="I31" s="12"/>
      <c r="J31" s="12"/>
      <c r="K31" s="12"/>
      <c r="L31" s="12"/>
      <c r="M31" s="12"/>
    </row>
  </sheetData>
  <mergeCells count="9">
    <mergeCell ref="A1:O1"/>
    <mergeCell ref="A3:A6"/>
    <mergeCell ref="B3:J3"/>
    <mergeCell ref="K3:L3"/>
    <mergeCell ref="M3:N4"/>
    <mergeCell ref="B4:D4"/>
    <mergeCell ref="E4:G4"/>
    <mergeCell ref="H4:J4"/>
    <mergeCell ref="K4:L4"/>
  </mergeCells>
  <printOptions horizontalCentered="1"/>
  <pageMargins left="0.19685039370078741" right="0" top="0.59055118110236227" bottom="0.59055118110236227" header="0.51181102362204722" footer="0.27559055118110237"/>
  <pageSetup paperSize="9"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25"/>
  <sheetViews>
    <sheetView showGridLines="0" zoomScale="80" zoomScaleNormal="80" zoomScaleSheetLayoutView="80" workbookViewId="0">
      <pane ySplit="6" topLeftCell="A197" activePane="bottomLeft" state="frozen"/>
      <selection activeCell="C29" sqref="C29"/>
      <selection pane="bottomLeft" activeCell="B219" sqref="B219"/>
    </sheetView>
  </sheetViews>
  <sheetFormatPr defaultColWidth="9.140625" defaultRowHeight="21" x14ac:dyDescent="0.45"/>
  <cols>
    <col min="1" max="1" width="28.7109375" style="8" customWidth="1"/>
    <col min="2" max="2" width="8.140625" style="8" customWidth="1"/>
    <col min="3" max="3" width="9.42578125" style="8" bestFit="1" customWidth="1"/>
    <col min="4" max="4" width="13.42578125" style="8" bestFit="1" customWidth="1"/>
    <col min="5" max="5" width="8.85546875" style="8" bestFit="1" customWidth="1"/>
    <col min="6" max="6" width="9" style="8" bestFit="1" customWidth="1"/>
    <col min="7" max="7" width="12.140625" style="8" customWidth="1"/>
    <col min="8" max="8" width="8.85546875" style="8" bestFit="1" customWidth="1"/>
    <col min="9" max="9" width="9.28515625" style="88" bestFit="1" customWidth="1"/>
    <col min="10" max="10" width="12.28515625" style="8" bestFit="1" customWidth="1"/>
    <col min="11" max="11" width="8.140625" style="8" customWidth="1"/>
    <col min="12" max="12" width="17.85546875" style="8" bestFit="1" customWidth="1"/>
    <col min="13" max="13" width="11.42578125" style="8" bestFit="1" customWidth="1"/>
    <col min="14" max="14" width="13.7109375" style="8" bestFit="1" customWidth="1"/>
    <col min="15" max="15" width="13.42578125" style="8" bestFit="1" customWidth="1"/>
    <col min="16" max="16384" width="9.140625" style="8"/>
  </cols>
  <sheetData>
    <row r="1" spans="1:16" s="41" customFormat="1" x14ac:dyDescent="0.45">
      <c r="A1" s="141" t="s">
        <v>331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31"/>
    </row>
    <row r="2" spans="1:16" ht="6.75" customHeight="1" x14ac:dyDescent="0.45">
      <c r="A2" s="32"/>
      <c r="B2" s="9"/>
      <c r="C2" s="9"/>
      <c r="D2" s="9"/>
      <c r="E2" s="9"/>
      <c r="F2" s="9"/>
      <c r="G2" s="9"/>
      <c r="H2" s="9"/>
      <c r="I2" s="85"/>
      <c r="J2" s="9"/>
      <c r="K2" s="32"/>
      <c r="L2" s="32"/>
      <c r="M2" s="32"/>
      <c r="N2" s="32"/>
      <c r="O2" s="32"/>
    </row>
    <row r="3" spans="1:16" x14ac:dyDescent="0.45">
      <c r="A3" s="142" t="s">
        <v>149</v>
      </c>
      <c r="B3" s="144" t="s">
        <v>168</v>
      </c>
      <c r="C3" s="145"/>
      <c r="D3" s="145"/>
      <c r="E3" s="145"/>
      <c r="F3" s="145"/>
      <c r="G3" s="145"/>
      <c r="H3" s="145"/>
      <c r="I3" s="145"/>
      <c r="J3" s="146"/>
      <c r="K3" s="147" t="s">
        <v>169</v>
      </c>
      <c r="L3" s="148"/>
      <c r="M3" s="149" t="s">
        <v>328</v>
      </c>
      <c r="N3" s="139"/>
      <c r="O3" s="91" t="s">
        <v>0</v>
      </c>
    </row>
    <row r="4" spans="1:16" ht="18.75" customHeight="1" x14ac:dyDescent="0.45">
      <c r="A4" s="143"/>
      <c r="B4" s="144" t="s">
        <v>170</v>
      </c>
      <c r="C4" s="145"/>
      <c r="D4" s="146"/>
      <c r="E4" s="144" t="s">
        <v>171</v>
      </c>
      <c r="F4" s="145"/>
      <c r="G4" s="146"/>
      <c r="H4" s="151" t="s">
        <v>172</v>
      </c>
      <c r="I4" s="152"/>
      <c r="J4" s="153"/>
      <c r="K4" s="154" t="s">
        <v>173</v>
      </c>
      <c r="L4" s="155"/>
      <c r="M4" s="150"/>
      <c r="N4" s="140"/>
      <c r="O4" s="77" t="s">
        <v>163</v>
      </c>
    </row>
    <row r="5" spans="1:16" ht="18.75" customHeight="1" x14ac:dyDescent="0.45">
      <c r="A5" s="143"/>
      <c r="B5" s="92" t="s">
        <v>174</v>
      </c>
      <c r="C5" s="77" t="s">
        <v>175</v>
      </c>
      <c r="D5" s="92" t="s">
        <v>163</v>
      </c>
      <c r="E5" s="92" t="s">
        <v>174</v>
      </c>
      <c r="F5" s="77" t="s">
        <v>175</v>
      </c>
      <c r="G5" s="92" t="s">
        <v>163</v>
      </c>
      <c r="H5" s="92" t="s">
        <v>174</v>
      </c>
      <c r="I5" s="77" t="s">
        <v>175</v>
      </c>
      <c r="J5" s="92" t="s">
        <v>163</v>
      </c>
      <c r="K5" s="92" t="s">
        <v>174</v>
      </c>
      <c r="L5" s="92" t="s">
        <v>163</v>
      </c>
      <c r="M5" s="92" t="s">
        <v>326</v>
      </c>
      <c r="N5" s="92" t="s">
        <v>163</v>
      </c>
      <c r="O5" s="77" t="s">
        <v>176</v>
      </c>
    </row>
    <row r="6" spans="1:16" ht="18.75" customHeight="1" x14ac:dyDescent="0.45">
      <c r="A6" s="137"/>
      <c r="B6" s="93" t="s">
        <v>177</v>
      </c>
      <c r="C6" s="78" t="s">
        <v>178</v>
      </c>
      <c r="D6" s="93" t="s">
        <v>166</v>
      </c>
      <c r="E6" s="78" t="s">
        <v>153</v>
      </c>
      <c r="F6" s="78" t="s">
        <v>178</v>
      </c>
      <c r="G6" s="93" t="s">
        <v>166</v>
      </c>
      <c r="H6" s="78" t="s">
        <v>153</v>
      </c>
      <c r="I6" s="78" t="s">
        <v>178</v>
      </c>
      <c r="J6" s="93" t="s">
        <v>166</v>
      </c>
      <c r="K6" s="78" t="s">
        <v>177</v>
      </c>
      <c r="L6" s="93" t="s">
        <v>166</v>
      </c>
      <c r="M6" s="93" t="s">
        <v>327</v>
      </c>
      <c r="N6" s="93" t="s">
        <v>166</v>
      </c>
      <c r="O6" s="93" t="s">
        <v>166</v>
      </c>
    </row>
    <row r="7" spans="1:16" ht="18.75" customHeight="1" x14ac:dyDescent="0.45">
      <c r="A7" s="1" t="s">
        <v>202</v>
      </c>
      <c r="B7" s="1"/>
      <c r="C7" s="8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ht="18.75" customHeight="1" x14ac:dyDescent="0.45">
      <c r="A8" s="2" t="s">
        <v>1</v>
      </c>
      <c r="B8" s="43">
        <v>1</v>
      </c>
      <c r="C8" s="95">
        <v>3.5</v>
      </c>
      <c r="D8" s="43">
        <v>907000</v>
      </c>
      <c r="E8" s="43">
        <v>0</v>
      </c>
      <c r="F8" s="95">
        <v>0</v>
      </c>
      <c r="G8" s="43">
        <v>0</v>
      </c>
      <c r="H8" s="43">
        <v>1</v>
      </c>
      <c r="I8" s="95">
        <v>0.5</v>
      </c>
      <c r="J8" s="43">
        <v>70000</v>
      </c>
      <c r="K8" s="43">
        <v>0</v>
      </c>
      <c r="L8" s="43">
        <v>0</v>
      </c>
      <c r="M8" s="43">
        <v>1</v>
      </c>
      <c r="N8" s="43">
        <v>100000</v>
      </c>
      <c r="O8" s="43">
        <f>D8+G8+J8+L8+N8</f>
        <v>1077000</v>
      </c>
    </row>
    <row r="9" spans="1:16" ht="18.75" customHeight="1" x14ac:dyDescent="0.45">
      <c r="A9" s="2" t="s">
        <v>2</v>
      </c>
      <c r="B9" s="43">
        <v>0</v>
      </c>
      <c r="C9" s="95">
        <v>0</v>
      </c>
      <c r="D9" s="43">
        <v>0</v>
      </c>
      <c r="E9" s="43">
        <v>0</v>
      </c>
      <c r="F9" s="95">
        <v>0</v>
      </c>
      <c r="G9" s="43">
        <v>0</v>
      </c>
      <c r="H9" s="36">
        <v>0</v>
      </c>
      <c r="I9" s="95">
        <v>0</v>
      </c>
      <c r="J9" s="36">
        <v>0</v>
      </c>
      <c r="K9" s="43">
        <v>0</v>
      </c>
      <c r="L9" s="43">
        <v>0</v>
      </c>
      <c r="M9" s="107">
        <v>480</v>
      </c>
      <c r="N9" s="107">
        <v>17000</v>
      </c>
      <c r="O9" s="43">
        <f t="shared" ref="O9:O12" si="0">D9+G9+J9+L9+N9</f>
        <v>17000</v>
      </c>
    </row>
    <row r="10" spans="1:16" ht="18.75" customHeight="1" x14ac:dyDescent="0.45">
      <c r="A10" s="2" t="s">
        <v>3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0</v>
      </c>
    </row>
    <row r="11" spans="1:16" ht="18.75" customHeight="1" x14ac:dyDescent="0.45">
      <c r="A11" s="2" t="s">
        <v>4</v>
      </c>
      <c r="B11" s="43">
        <v>0</v>
      </c>
      <c r="C11" s="95">
        <v>0</v>
      </c>
      <c r="D11" s="43">
        <v>0</v>
      </c>
      <c r="E11" s="43">
        <v>0</v>
      </c>
      <c r="F11" s="95">
        <v>0</v>
      </c>
      <c r="G11" s="43">
        <v>0</v>
      </c>
      <c r="H11" s="43">
        <v>0</v>
      </c>
      <c r="I11" s="95">
        <v>0</v>
      </c>
      <c r="J11" s="43">
        <v>0</v>
      </c>
      <c r="K11" s="43">
        <v>0</v>
      </c>
      <c r="L11" s="43">
        <v>0</v>
      </c>
      <c r="M11" s="43">
        <v>36064</v>
      </c>
      <c r="N11" s="43">
        <v>1287124.1599999999</v>
      </c>
      <c r="O11" s="43">
        <f t="shared" si="0"/>
        <v>1287124.1599999999</v>
      </c>
    </row>
    <row r="12" spans="1:16" ht="18.75" customHeight="1" x14ac:dyDescent="0.45">
      <c r="A12" s="2" t="s">
        <v>5</v>
      </c>
      <c r="B12" s="43">
        <v>0</v>
      </c>
      <c r="C12" s="95">
        <v>0</v>
      </c>
      <c r="D12" s="43">
        <v>0</v>
      </c>
      <c r="E12" s="43">
        <v>3</v>
      </c>
      <c r="F12" s="95">
        <v>0.43</v>
      </c>
      <c r="G12" s="43">
        <v>2480000</v>
      </c>
      <c r="H12" s="43">
        <v>1</v>
      </c>
      <c r="I12" s="95">
        <v>6</v>
      </c>
      <c r="J12" s="43">
        <v>670000</v>
      </c>
      <c r="K12" s="43">
        <v>0</v>
      </c>
      <c r="L12" s="43">
        <v>0</v>
      </c>
      <c r="M12" s="43">
        <v>28800</v>
      </c>
      <c r="N12" s="43">
        <v>1013472</v>
      </c>
      <c r="O12" s="43">
        <f t="shared" si="0"/>
        <v>4163472</v>
      </c>
    </row>
    <row r="13" spans="1:16" ht="18.75" customHeight="1" x14ac:dyDescent="0.45">
      <c r="A13" s="3" t="s">
        <v>6</v>
      </c>
      <c r="B13" s="43">
        <v>0</v>
      </c>
      <c r="C13" s="95">
        <v>0</v>
      </c>
      <c r="D13" s="43">
        <v>0</v>
      </c>
      <c r="E13" s="43">
        <v>0</v>
      </c>
      <c r="F13" s="95">
        <v>0</v>
      </c>
      <c r="G13" s="43">
        <v>0</v>
      </c>
      <c r="H13" s="36">
        <v>5</v>
      </c>
      <c r="I13" s="95">
        <v>1.36</v>
      </c>
      <c r="J13" s="36">
        <v>249152</v>
      </c>
      <c r="K13" s="43">
        <v>0</v>
      </c>
      <c r="L13" s="43">
        <v>0</v>
      </c>
      <c r="M13" s="43">
        <v>0</v>
      </c>
      <c r="N13" s="43">
        <v>0</v>
      </c>
      <c r="O13" s="43">
        <f>D13+G13+J13+L13+N13</f>
        <v>249152</v>
      </c>
    </row>
    <row r="14" spans="1:16" ht="18.75" customHeight="1" x14ac:dyDescent="0.45">
      <c r="A14" s="33" t="s">
        <v>0</v>
      </c>
      <c r="B14" s="34">
        <f>SUM(B8:B13)</f>
        <v>1</v>
      </c>
      <c r="C14" s="94">
        <f t="shared" ref="C14:L14" si="1">SUM(C8:C13)</f>
        <v>3.5</v>
      </c>
      <c r="D14" s="34">
        <f>SUM(D8:D13)</f>
        <v>907000</v>
      </c>
      <c r="E14" s="34">
        <f t="shared" si="1"/>
        <v>3</v>
      </c>
      <c r="F14" s="94">
        <f t="shared" si="1"/>
        <v>0.43</v>
      </c>
      <c r="G14" s="34">
        <f t="shared" si="1"/>
        <v>2480000</v>
      </c>
      <c r="H14" s="34">
        <f t="shared" si="1"/>
        <v>7</v>
      </c>
      <c r="I14" s="94">
        <f t="shared" si="1"/>
        <v>7.86</v>
      </c>
      <c r="J14" s="34">
        <f>SUM(J8:J13)</f>
        <v>989152</v>
      </c>
      <c r="K14" s="34">
        <f t="shared" si="1"/>
        <v>0</v>
      </c>
      <c r="L14" s="34">
        <f t="shared" si="1"/>
        <v>0</v>
      </c>
      <c r="M14" s="34">
        <f>SUM(M8:M13)</f>
        <v>65345</v>
      </c>
      <c r="N14" s="34">
        <f>SUM(N8:N13)</f>
        <v>2417596.16</v>
      </c>
      <c r="O14" s="34">
        <f>D14+G14+J14+L14+N14</f>
        <v>6793748.1600000001</v>
      </c>
    </row>
    <row r="15" spans="1:16" ht="18.75" customHeight="1" x14ac:dyDescent="0.45">
      <c r="A15" s="1" t="s">
        <v>203</v>
      </c>
      <c r="B15" s="10"/>
      <c r="C15" s="86"/>
      <c r="D15" s="10"/>
      <c r="E15" s="10"/>
      <c r="F15" s="86"/>
      <c r="G15" s="10"/>
      <c r="H15" s="10"/>
      <c r="I15" s="86"/>
      <c r="J15" s="10"/>
      <c r="K15" s="10"/>
      <c r="L15" s="10"/>
      <c r="M15" s="10"/>
      <c r="N15" s="10"/>
      <c r="O15" s="10"/>
    </row>
    <row r="16" spans="1:16" ht="18.75" customHeight="1" x14ac:dyDescent="0.45">
      <c r="A16" s="2" t="s">
        <v>7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D16+G16+J16+L16+N16</f>
        <v>0</v>
      </c>
    </row>
    <row r="17" spans="1:15" ht="18.75" customHeight="1" x14ac:dyDescent="0.45">
      <c r="A17" s="2" t="s">
        <v>8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1" si="2">D17+G17+J17+L17+N17</f>
        <v>0</v>
      </c>
    </row>
    <row r="18" spans="1:15" ht="18.75" customHeight="1" x14ac:dyDescent="0.45">
      <c r="A18" s="2" t="s">
        <v>9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0</v>
      </c>
    </row>
    <row r="19" spans="1:15" ht="18.75" customHeight="1" x14ac:dyDescent="0.45">
      <c r="A19" s="2" t="s">
        <v>10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0</v>
      </c>
    </row>
    <row r="20" spans="1:15" ht="18.75" customHeight="1" x14ac:dyDescent="0.45">
      <c r="A20" s="2" t="s">
        <v>11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0</v>
      </c>
    </row>
    <row r="21" spans="1:15" ht="18.75" customHeight="1" x14ac:dyDescent="0.45">
      <c r="A21" s="2" t="s">
        <v>12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0</v>
      </c>
    </row>
    <row r="22" spans="1:15" ht="18.75" customHeight="1" x14ac:dyDescent="0.45">
      <c r="A22" s="3" t="s">
        <v>13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>D22+G22+J22+L22+N22</f>
        <v>0</v>
      </c>
    </row>
    <row r="23" spans="1:15" ht="18.75" customHeight="1" x14ac:dyDescent="0.45">
      <c r="A23" s="33" t="s">
        <v>0</v>
      </c>
      <c r="B23" s="34">
        <f>SUM(B16:B22)</f>
        <v>0</v>
      </c>
      <c r="C23" s="34">
        <f t="shared" ref="C23:N23" si="3">SUM(C16:C22)</f>
        <v>0</v>
      </c>
      <c r="D23" s="34">
        <f t="shared" si="3"/>
        <v>0</v>
      </c>
      <c r="E23" s="34">
        <f t="shared" si="3"/>
        <v>0</v>
      </c>
      <c r="F23" s="34">
        <f t="shared" si="3"/>
        <v>0</v>
      </c>
      <c r="G23" s="34">
        <f t="shared" si="3"/>
        <v>0</v>
      </c>
      <c r="H23" s="34">
        <f t="shared" si="3"/>
        <v>0</v>
      </c>
      <c r="I23" s="34">
        <f t="shared" si="3"/>
        <v>0</v>
      </c>
      <c r="J23" s="34">
        <f t="shared" si="3"/>
        <v>0</v>
      </c>
      <c r="K23" s="34">
        <f t="shared" si="3"/>
        <v>0</v>
      </c>
      <c r="L23" s="34">
        <f t="shared" si="3"/>
        <v>0</v>
      </c>
      <c r="M23" s="34">
        <f t="shared" si="3"/>
        <v>0</v>
      </c>
      <c r="N23" s="34">
        <f t="shared" si="3"/>
        <v>0</v>
      </c>
      <c r="O23" s="34">
        <f>D23+G23+J23+L23+N23</f>
        <v>0</v>
      </c>
    </row>
    <row r="24" spans="1:15" ht="18.75" customHeight="1" x14ac:dyDescent="0.45">
      <c r="A24" s="1" t="s">
        <v>204</v>
      </c>
      <c r="B24" s="10"/>
      <c r="C24" s="86"/>
      <c r="D24" s="10"/>
      <c r="E24" s="10"/>
      <c r="F24" s="86"/>
      <c r="G24" s="10"/>
      <c r="H24" s="10"/>
      <c r="I24" s="86"/>
      <c r="J24" s="10"/>
      <c r="K24" s="10"/>
      <c r="L24" s="10"/>
      <c r="M24" s="10"/>
      <c r="N24" s="10"/>
      <c r="O24" s="10"/>
    </row>
    <row r="25" spans="1:15" ht="18.75" customHeight="1" x14ac:dyDescent="0.45">
      <c r="A25" s="2" t="s">
        <v>14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ref="O25:O35" si="4">D25+G25+J25+L25+N25</f>
        <v>0</v>
      </c>
    </row>
    <row r="26" spans="1:15" ht="18.75" customHeight="1" x14ac:dyDescent="0.45">
      <c r="A26" s="2" t="s">
        <v>15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0</v>
      </c>
    </row>
    <row r="27" spans="1:15" ht="18.75" customHeight="1" x14ac:dyDescent="0.45">
      <c r="A27" s="2" t="s">
        <v>16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0</v>
      </c>
    </row>
    <row r="28" spans="1:15" ht="18.75" customHeight="1" x14ac:dyDescent="0.45">
      <c r="A28" s="2" t="s">
        <v>17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0</v>
      </c>
    </row>
    <row r="29" spans="1:15" ht="18.75" customHeight="1" x14ac:dyDescent="0.45">
      <c r="A29" s="5" t="s">
        <v>18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3</v>
      </c>
      <c r="I29" s="95">
        <v>0.1</v>
      </c>
      <c r="J29" s="43">
        <v>50000</v>
      </c>
      <c r="K29" s="43">
        <v>0</v>
      </c>
      <c r="L29" s="43">
        <v>0</v>
      </c>
      <c r="M29" s="43">
        <v>10000</v>
      </c>
      <c r="N29" s="43">
        <v>360000</v>
      </c>
      <c r="O29" s="43">
        <f t="shared" si="4"/>
        <v>410000</v>
      </c>
    </row>
    <row r="30" spans="1:15" ht="18.75" customHeight="1" x14ac:dyDescent="0.45">
      <c r="A30" s="5" t="s">
        <v>19</v>
      </c>
      <c r="B30" s="43">
        <v>1</v>
      </c>
      <c r="C30" s="43">
        <v>4.7949999999999999</v>
      </c>
      <c r="D30" s="43">
        <v>5000000</v>
      </c>
      <c r="E30" s="39">
        <v>1</v>
      </c>
      <c r="F30" s="89">
        <v>8.57</v>
      </c>
      <c r="G30" s="39">
        <v>1300000</v>
      </c>
      <c r="H30" s="39">
        <v>1</v>
      </c>
      <c r="I30" s="89">
        <v>0.29699999999999999</v>
      </c>
      <c r="J30" s="39">
        <v>729000</v>
      </c>
      <c r="K30" s="43">
        <v>0</v>
      </c>
      <c r="L30" s="43">
        <v>0</v>
      </c>
      <c r="M30" s="43">
        <v>2800</v>
      </c>
      <c r="N30" s="43">
        <v>100000</v>
      </c>
      <c r="O30" s="43">
        <f t="shared" si="4"/>
        <v>7129000</v>
      </c>
    </row>
    <row r="31" spans="1:15" ht="18.75" customHeight="1" x14ac:dyDescent="0.45">
      <c r="A31" s="5" t="s">
        <v>20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8</v>
      </c>
      <c r="I31" s="95"/>
      <c r="J31" s="43">
        <v>40000</v>
      </c>
      <c r="K31" s="43">
        <v>0</v>
      </c>
      <c r="L31" s="43">
        <v>0</v>
      </c>
      <c r="M31" s="43">
        <v>22000</v>
      </c>
      <c r="N31" s="43">
        <v>770000</v>
      </c>
      <c r="O31" s="43">
        <f t="shared" si="4"/>
        <v>810000</v>
      </c>
    </row>
    <row r="32" spans="1:15" ht="18.75" customHeight="1" x14ac:dyDescent="0.45">
      <c r="A32" s="5" t="s">
        <v>21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4"/>
        <v>0</v>
      </c>
    </row>
    <row r="33" spans="1:15" ht="18.75" customHeight="1" x14ac:dyDescent="0.45">
      <c r="A33" s="6" t="s">
        <v>22</v>
      </c>
      <c r="B33" s="43">
        <v>0</v>
      </c>
      <c r="C33" s="43">
        <v>0</v>
      </c>
      <c r="D33" s="43">
        <v>0</v>
      </c>
      <c r="E33" s="43">
        <v>5</v>
      </c>
      <c r="F33" s="95">
        <v>10</v>
      </c>
      <c r="G33" s="43">
        <v>1000000</v>
      </c>
      <c r="H33" s="43">
        <v>4</v>
      </c>
      <c r="I33" s="95">
        <v>8</v>
      </c>
      <c r="J33" s="43">
        <v>1500000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4"/>
        <v>2500000</v>
      </c>
    </row>
    <row r="34" spans="1:15" ht="18.75" customHeight="1" x14ac:dyDescent="0.45">
      <c r="A34" s="5" t="s">
        <v>199</v>
      </c>
      <c r="B34" s="43">
        <v>0</v>
      </c>
      <c r="C34" s="43">
        <v>0</v>
      </c>
      <c r="D34" s="43">
        <v>0</v>
      </c>
      <c r="E34" s="43">
        <v>5</v>
      </c>
      <c r="F34" s="95">
        <v>2.5</v>
      </c>
      <c r="G34" s="43">
        <v>300000</v>
      </c>
      <c r="H34" s="43">
        <v>6</v>
      </c>
      <c r="I34" s="95">
        <v>1.2</v>
      </c>
      <c r="J34" s="43">
        <v>500000</v>
      </c>
      <c r="K34" s="43">
        <v>0</v>
      </c>
      <c r="L34" s="43">
        <v>0</v>
      </c>
      <c r="M34" s="43">
        <v>30000</v>
      </c>
      <c r="N34" s="43">
        <v>1044900</v>
      </c>
      <c r="O34" s="43">
        <f>D34+G34+J34+L34+N34</f>
        <v>1844900</v>
      </c>
    </row>
    <row r="35" spans="1:15" ht="18.75" customHeight="1" x14ac:dyDescent="0.45">
      <c r="A35" s="35" t="s">
        <v>320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4"/>
        <v>0</v>
      </c>
    </row>
    <row r="36" spans="1:15" ht="18.75" customHeight="1" x14ac:dyDescent="0.45">
      <c r="A36" s="33" t="s">
        <v>0</v>
      </c>
      <c r="B36" s="34">
        <f>SUM(B25:B34)</f>
        <v>1</v>
      </c>
      <c r="C36" s="34">
        <f>SUM(C25:C34)</f>
        <v>4.7949999999999999</v>
      </c>
      <c r="D36" s="34">
        <f t="shared" ref="D36:N36" si="5">SUM(D25:D34)</f>
        <v>5000000</v>
      </c>
      <c r="E36" s="34">
        <f t="shared" si="5"/>
        <v>11</v>
      </c>
      <c r="F36" s="84">
        <f t="shared" si="5"/>
        <v>21.07</v>
      </c>
      <c r="G36" s="34">
        <f t="shared" si="5"/>
        <v>2600000</v>
      </c>
      <c r="H36" s="34">
        <f t="shared" si="5"/>
        <v>22</v>
      </c>
      <c r="I36" s="84">
        <f t="shared" si="5"/>
        <v>9.5969999999999995</v>
      </c>
      <c r="J36" s="34">
        <f t="shared" si="5"/>
        <v>2819000</v>
      </c>
      <c r="K36" s="34">
        <f t="shared" si="5"/>
        <v>0</v>
      </c>
      <c r="L36" s="34">
        <f t="shared" si="5"/>
        <v>0</v>
      </c>
      <c r="M36" s="34">
        <f t="shared" si="5"/>
        <v>64800</v>
      </c>
      <c r="N36" s="34">
        <f t="shared" si="5"/>
        <v>2274900</v>
      </c>
      <c r="O36" s="34">
        <f>D36+G36+J36+L36+N36</f>
        <v>12693900</v>
      </c>
    </row>
    <row r="37" spans="1:15" ht="18.75" customHeight="1" x14ac:dyDescent="0.45">
      <c r="A37" s="1" t="s">
        <v>205</v>
      </c>
      <c r="B37" s="10"/>
      <c r="C37" s="86"/>
      <c r="D37" s="10"/>
      <c r="E37" s="10"/>
      <c r="F37" s="86"/>
      <c r="G37" s="10"/>
      <c r="H37" s="10"/>
      <c r="I37" s="86"/>
      <c r="J37" s="10"/>
      <c r="K37" s="10"/>
      <c r="L37" s="10"/>
      <c r="M37" s="10"/>
      <c r="N37" s="10"/>
      <c r="O37" s="10"/>
    </row>
    <row r="38" spans="1:15" ht="18.75" customHeight="1" x14ac:dyDescent="0.45">
      <c r="A38" s="2" t="s">
        <v>23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f>D38+G38+J38+L38+N38</f>
        <v>0</v>
      </c>
    </row>
    <row r="39" spans="1:15" ht="18.75" customHeight="1" x14ac:dyDescent="0.45">
      <c r="A39" s="2" t="s">
        <v>24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36">
        <v>12</v>
      </c>
      <c r="I39" s="95">
        <v>0.8</v>
      </c>
      <c r="J39" s="36">
        <v>1863000</v>
      </c>
      <c r="K39" s="43">
        <v>0</v>
      </c>
      <c r="L39" s="43">
        <v>0</v>
      </c>
      <c r="M39" s="43">
        <v>106000</v>
      </c>
      <c r="N39" s="43">
        <v>3735400</v>
      </c>
      <c r="O39" s="43">
        <f t="shared" ref="O39:O46" si="6">D39+G39+J39+L39+N39</f>
        <v>5598400</v>
      </c>
    </row>
    <row r="40" spans="1:15" ht="18.75" customHeight="1" x14ac:dyDescent="0.45">
      <c r="A40" s="2" t="s">
        <v>25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f t="shared" si="6"/>
        <v>0</v>
      </c>
    </row>
    <row r="41" spans="1:15" ht="18.75" customHeight="1" x14ac:dyDescent="0.45">
      <c r="A41" s="2" t="s">
        <v>26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f t="shared" si="6"/>
        <v>0</v>
      </c>
    </row>
    <row r="42" spans="1:15" ht="18.75" customHeight="1" x14ac:dyDescent="0.45">
      <c r="A42" s="2" t="s">
        <v>27</v>
      </c>
      <c r="B42" s="36">
        <v>2</v>
      </c>
      <c r="C42" s="83">
        <v>2</v>
      </c>
      <c r="D42" s="36">
        <v>100000</v>
      </c>
      <c r="E42" s="36">
        <v>2</v>
      </c>
      <c r="F42" s="89">
        <v>2</v>
      </c>
      <c r="G42" s="36">
        <v>100000</v>
      </c>
      <c r="H42" s="36">
        <v>8</v>
      </c>
      <c r="I42" s="89">
        <v>4</v>
      </c>
      <c r="J42" s="36">
        <v>300000</v>
      </c>
      <c r="K42" s="43">
        <v>0</v>
      </c>
      <c r="L42" s="43">
        <v>0</v>
      </c>
      <c r="M42" s="43">
        <v>0</v>
      </c>
      <c r="N42" s="43">
        <v>0</v>
      </c>
      <c r="O42" s="43">
        <f t="shared" si="6"/>
        <v>500000</v>
      </c>
    </row>
    <row r="43" spans="1:15" ht="18.75" customHeight="1" x14ac:dyDescent="0.45">
      <c r="A43" s="2" t="s">
        <v>28</v>
      </c>
      <c r="B43" s="43">
        <v>2</v>
      </c>
      <c r="C43" s="95">
        <v>1.2</v>
      </c>
      <c r="D43" s="43">
        <v>675000</v>
      </c>
      <c r="E43" s="43">
        <v>1</v>
      </c>
      <c r="F43" s="89">
        <v>2</v>
      </c>
      <c r="G43" s="36">
        <v>995000</v>
      </c>
      <c r="H43" s="43">
        <v>2</v>
      </c>
      <c r="I43" s="89">
        <v>1</v>
      </c>
      <c r="J43" s="43">
        <v>474000</v>
      </c>
      <c r="K43" s="43">
        <v>0</v>
      </c>
      <c r="L43" s="43">
        <v>0</v>
      </c>
      <c r="M43" s="43">
        <v>0</v>
      </c>
      <c r="N43" s="43">
        <v>0</v>
      </c>
      <c r="O43" s="43">
        <f t="shared" si="6"/>
        <v>2144000</v>
      </c>
    </row>
    <row r="44" spans="1:15" ht="18.75" customHeight="1" x14ac:dyDescent="0.45">
      <c r="A44" s="2" t="s">
        <v>200</v>
      </c>
      <c r="B44" s="43">
        <v>5</v>
      </c>
      <c r="C44" s="43">
        <v>2.7600000000000002</v>
      </c>
      <c r="D44" s="43">
        <v>2539421.7999999998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f>D44+G44+J44+L44+N44</f>
        <v>2539421.7999999998</v>
      </c>
    </row>
    <row r="45" spans="1:15" ht="18.75" customHeight="1" x14ac:dyDescent="0.45">
      <c r="A45" s="2" t="s">
        <v>303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f t="shared" si="6"/>
        <v>0</v>
      </c>
    </row>
    <row r="46" spans="1:15" ht="18.75" customHeight="1" x14ac:dyDescent="0.45">
      <c r="A46" s="2" t="s">
        <v>304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f t="shared" si="6"/>
        <v>0</v>
      </c>
    </row>
    <row r="47" spans="1:15" ht="18.75" customHeight="1" x14ac:dyDescent="0.45">
      <c r="A47" s="33" t="s">
        <v>0</v>
      </c>
      <c r="B47" s="34">
        <f>SUM(B38:B46)</f>
        <v>9</v>
      </c>
      <c r="C47" s="84">
        <f t="shared" ref="C47:N47" si="7">SUM(C38:C46)</f>
        <v>5.9600000000000009</v>
      </c>
      <c r="D47" s="34">
        <f t="shared" si="7"/>
        <v>3314421.8</v>
      </c>
      <c r="E47" s="34">
        <f t="shared" si="7"/>
        <v>3</v>
      </c>
      <c r="F47" s="84">
        <f t="shared" si="7"/>
        <v>4</v>
      </c>
      <c r="G47" s="34">
        <f t="shared" si="7"/>
        <v>1095000</v>
      </c>
      <c r="H47" s="34">
        <f t="shared" si="7"/>
        <v>22</v>
      </c>
      <c r="I47" s="84">
        <f>SUM(I38:I46)</f>
        <v>5.8</v>
      </c>
      <c r="J47" s="34">
        <f t="shared" si="7"/>
        <v>2637000</v>
      </c>
      <c r="K47" s="34">
        <f t="shared" si="7"/>
        <v>0</v>
      </c>
      <c r="L47" s="34">
        <f t="shared" si="7"/>
        <v>0</v>
      </c>
      <c r="M47" s="34">
        <f t="shared" si="7"/>
        <v>106000</v>
      </c>
      <c r="N47" s="34">
        <f t="shared" si="7"/>
        <v>3735400</v>
      </c>
      <c r="O47" s="34">
        <f>D47+G47+J47+L47+N47</f>
        <v>10781821.800000001</v>
      </c>
    </row>
    <row r="48" spans="1:15" ht="18.75" customHeight="1" x14ac:dyDescent="0.45">
      <c r="A48" s="1" t="s">
        <v>206</v>
      </c>
      <c r="B48" s="10"/>
      <c r="C48" s="86"/>
      <c r="D48" s="10"/>
      <c r="E48" s="10"/>
      <c r="F48" s="86"/>
      <c r="G48" s="10"/>
      <c r="H48" s="10"/>
      <c r="I48" s="86"/>
      <c r="J48" s="10"/>
      <c r="K48" s="10"/>
      <c r="L48" s="10"/>
      <c r="M48" s="10"/>
      <c r="N48" s="10"/>
      <c r="O48" s="10"/>
    </row>
    <row r="49" spans="1:15" ht="18.75" customHeight="1" x14ac:dyDescent="0.45">
      <c r="A49" s="2" t="s">
        <v>196</v>
      </c>
      <c r="B49" s="43">
        <v>1</v>
      </c>
      <c r="C49" s="95">
        <v>1</v>
      </c>
      <c r="D49" s="43">
        <v>1500000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f>D49+G49+J49+L49+N49</f>
        <v>1500000</v>
      </c>
    </row>
    <row r="50" spans="1:15" ht="18.75" customHeight="1" x14ac:dyDescent="0.45">
      <c r="A50" s="2" t="s">
        <v>197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1</v>
      </c>
      <c r="I50" s="95">
        <v>60</v>
      </c>
      <c r="J50" s="43">
        <v>20000</v>
      </c>
      <c r="K50" s="43">
        <v>0</v>
      </c>
      <c r="L50" s="43">
        <v>0</v>
      </c>
      <c r="M50" s="43">
        <v>12000</v>
      </c>
      <c r="N50" s="43">
        <v>430630</v>
      </c>
      <c r="O50" s="43">
        <f t="shared" ref="O50:O59" si="8">D50+G50+J50+L50+N50</f>
        <v>450630</v>
      </c>
    </row>
    <row r="51" spans="1:15" ht="18.75" customHeight="1" x14ac:dyDescent="0.45">
      <c r="A51" s="2" t="s">
        <v>31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36">
        <v>1</v>
      </c>
      <c r="I51" s="95">
        <v>1</v>
      </c>
      <c r="J51" s="36">
        <v>200000</v>
      </c>
      <c r="K51" s="36">
        <v>2</v>
      </c>
      <c r="L51" s="36">
        <v>100000</v>
      </c>
      <c r="M51" s="43">
        <v>6000</v>
      </c>
      <c r="N51" s="43">
        <v>210000</v>
      </c>
      <c r="O51" s="43">
        <f t="shared" si="8"/>
        <v>510000</v>
      </c>
    </row>
    <row r="52" spans="1:15" ht="18.75" customHeight="1" x14ac:dyDescent="0.45">
      <c r="A52" s="2" t="s">
        <v>30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f t="shared" si="8"/>
        <v>0</v>
      </c>
    </row>
    <row r="53" spans="1:15" ht="18.75" customHeight="1" x14ac:dyDescent="0.45">
      <c r="A53" s="2" t="s">
        <v>29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f t="shared" si="8"/>
        <v>0</v>
      </c>
    </row>
    <row r="54" spans="1:15" ht="18.75" customHeight="1" x14ac:dyDescent="0.45">
      <c r="A54" s="2" t="s">
        <v>188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f t="shared" si="8"/>
        <v>0</v>
      </c>
    </row>
    <row r="55" spans="1:15" ht="18.75" customHeight="1" x14ac:dyDescent="0.45">
      <c r="A55" s="2" t="s">
        <v>33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f t="shared" si="8"/>
        <v>0</v>
      </c>
    </row>
    <row r="56" spans="1:15" ht="18.75" customHeight="1" x14ac:dyDescent="0.45">
      <c r="A56" s="2" t="s">
        <v>32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/>
      <c r="N56" s="43"/>
      <c r="O56" s="43">
        <f t="shared" si="8"/>
        <v>0</v>
      </c>
    </row>
    <row r="57" spans="1:15" ht="18.75" customHeight="1" x14ac:dyDescent="0.45">
      <c r="A57" s="2" t="s">
        <v>198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36">
        <v>2</v>
      </c>
      <c r="I57" s="95">
        <v>0.3</v>
      </c>
      <c r="J57" s="36">
        <v>30000</v>
      </c>
      <c r="K57" s="43">
        <v>1</v>
      </c>
      <c r="L57" s="43">
        <v>65000</v>
      </c>
      <c r="M57" s="43">
        <v>0</v>
      </c>
      <c r="N57" s="43">
        <v>0</v>
      </c>
      <c r="O57" s="43">
        <f t="shared" si="8"/>
        <v>95000</v>
      </c>
    </row>
    <row r="58" spans="1:15" ht="18.75" customHeight="1" x14ac:dyDescent="0.45">
      <c r="A58" s="2" t="s">
        <v>189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10000</v>
      </c>
      <c r="N58" s="43">
        <v>350000</v>
      </c>
      <c r="O58" s="43">
        <f t="shared" si="8"/>
        <v>350000</v>
      </c>
    </row>
    <row r="59" spans="1:15" ht="18.75" customHeight="1" x14ac:dyDescent="0.45">
      <c r="A59" s="2" t="s">
        <v>305</v>
      </c>
      <c r="B59" s="43">
        <v>49</v>
      </c>
      <c r="C59" s="95" t="s">
        <v>306</v>
      </c>
      <c r="D59" s="43">
        <v>44845000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f t="shared" si="8"/>
        <v>44845000</v>
      </c>
    </row>
    <row r="60" spans="1:15" ht="18.75" customHeight="1" x14ac:dyDescent="0.45">
      <c r="A60" s="33" t="s">
        <v>0</v>
      </c>
      <c r="B60" s="34">
        <f t="shared" ref="B60:N60" si="9">SUM(B49:B59)</f>
        <v>50</v>
      </c>
      <c r="C60" s="94">
        <f t="shared" si="9"/>
        <v>1</v>
      </c>
      <c r="D60" s="34">
        <f t="shared" si="9"/>
        <v>46345000</v>
      </c>
      <c r="E60" s="34">
        <f t="shared" si="9"/>
        <v>0</v>
      </c>
      <c r="F60" s="94">
        <f t="shared" si="9"/>
        <v>0</v>
      </c>
      <c r="G60" s="34">
        <f t="shared" si="9"/>
        <v>0</v>
      </c>
      <c r="H60" s="34">
        <f t="shared" si="9"/>
        <v>4</v>
      </c>
      <c r="I60" s="94">
        <f t="shared" si="9"/>
        <v>61.3</v>
      </c>
      <c r="J60" s="34">
        <f t="shared" si="9"/>
        <v>250000</v>
      </c>
      <c r="K60" s="34">
        <f t="shared" si="9"/>
        <v>3</v>
      </c>
      <c r="L60" s="34">
        <f t="shared" si="9"/>
        <v>165000</v>
      </c>
      <c r="M60" s="34">
        <f t="shared" si="9"/>
        <v>28000</v>
      </c>
      <c r="N60" s="34">
        <f t="shared" si="9"/>
        <v>990630</v>
      </c>
      <c r="O60" s="34">
        <f>D60+G60+J60+L60+N60</f>
        <v>47750630</v>
      </c>
    </row>
    <row r="61" spans="1:15" ht="18.75" customHeight="1" x14ac:dyDescent="0.45">
      <c r="A61" s="1" t="s">
        <v>207</v>
      </c>
      <c r="B61" s="10"/>
      <c r="C61" s="86"/>
      <c r="D61" s="10"/>
      <c r="E61" s="10"/>
      <c r="F61" s="86"/>
      <c r="G61" s="10"/>
      <c r="H61" s="10"/>
      <c r="I61" s="86"/>
      <c r="J61" s="10"/>
      <c r="K61" s="10"/>
      <c r="L61" s="10"/>
      <c r="M61" s="10"/>
      <c r="N61" s="10"/>
      <c r="O61" s="10"/>
    </row>
    <row r="62" spans="1:15" ht="18.75" customHeight="1" x14ac:dyDescent="0.45">
      <c r="A62" s="2" t="s">
        <v>179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f t="shared" ref="O62:O72" si="10">D62+G62+J62+L62+N62</f>
        <v>0</v>
      </c>
    </row>
    <row r="63" spans="1:15" ht="18.75" customHeight="1" x14ac:dyDescent="0.45">
      <c r="A63" s="5" t="s">
        <v>180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f t="shared" si="10"/>
        <v>0</v>
      </c>
    </row>
    <row r="64" spans="1:15" ht="18.75" customHeight="1" x14ac:dyDescent="0.45">
      <c r="A64" s="5" t="s">
        <v>34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f t="shared" si="10"/>
        <v>0</v>
      </c>
    </row>
    <row r="65" spans="1:15" ht="18.75" customHeight="1" x14ac:dyDescent="0.45">
      <c r="A65" s="5" t="s">
        <v>181</v>
      </c>
      <c r="B65" s="43">
        <v>2</v>
      </c>
      <c r="C65" s="95">
        <v>1</v>
      </c>
      <c r="D65" s="43">
        <v>1200000</v>
      </c>
      <c r="E65" s="43">
        <v>0</v>
      </c>
      <c r="F65" s="43">
        <v>0</v>
      </c>
      <c r="G65" s="43">
        <v>0</v>
      </c>
      <c r="H65" s="43">
        <v>2</v>
      </c>
      <c r="I65" s="95">
        <v>1</v>
      </c>
      <c r="J65" s="43">
        <v>100000</v>
      </c>
      <c r="K65" s="43">
        <v>0</v>
      </c>
      <c r="L65" s="43">
        <v>0</v>
      </c>
      <c r="M65" s="43">
        <v>10000</v>
      </c>
      <c r="N65" s="43">
        <v>360000</v>
      </c>
      <c r="O65" s="43">
        <f t="shared" si="10"/>
        <v>1660000</v>
      </c>
    </row>
    <row r="66" spans="1:15" ht="18.75" customHeight="1" x14ac:dyDescent="0.45">
      <c r="A66" s="5" t="s">
        <v>35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f t="shared" si="10"/>
        <v>0</v>
      </c>
    </row>
    <row r="67" spans="1:15" ht="18.75" customHeight="1" x14ac:dyDescent="0.45">
      <c r="A67" s="5" t="s">
        <v>36</v>
      </c>
      <c r="B67" s="43">
        <v>0</v>
      </c>
      <c r="C67" s="43">
        <v>0</v>
      </c>
      <c r="D67" s="43">
        <v>0</v>
      </c>
      <c r="E67" s="43">
        <v>3</v>
      </c>
      <c r="F67" s="95">
        <v>3</v>
      </c>
      <c r="G67" s="43">
        <v>600000</v>
      </c>
      <c r="H67" s="43">
        <v>3</v>
      </c>
      <c r="I67" s="95">
        <v>3</v>
      </c>
      <c r="J67" s="43">
        <v>500000</v>
      </c>
      <c r="K67" s="43">
        <v>0</v>
      </c>
      <c r="L67" s="43">
        <v>0</v>
      </c>
      <c r="M67" s="43">
        <v>0</v>
      </c>
      <c r="N67" s="43">
        <v>0</v>
      </c>
      <c r="O67" s="43">
        <f t="shared" si="10"/>
        <v>1100000</v>
      </c>
    </row>
    <row r="68" spans="1:15" ht="18.75" customHeight="1" x14ac:dyDescent="0.45">
      <c r="A68" s="5" t="s">
        <v>37</v>
      </c>
      <c r="B68" s="43">
        <v>3</v>
      </c>
      <c r="C68" s="95">
        <v>7</v>
      </c>
      <c r="D68" s="43">
        <v>900000</v>
      </c>
      <c r="E68" s="39">
        <v>2</v>
      </c>
      <c r="F68" s="100">
        <v>2</v>
      </c>
      <c r="G68" s="39">
        <v>250000</v>
      </c>
      <c r="H68" s="39">
        <v>16</v>
      </c>
      <c r="I68" s="100" t="s">
        <v>333</v>
      </c>
      <c r="J68" s="39">
        <v>200000</v>
      </c>
      <c r="K68" s="43">
        <v>0</v>
      </c>
      <c r="L68" s="43">
        <v>0</v>
      </c>
      <c r="M68" s="43">
        <v>2000</v>
      </c>
      <c r="N68" s="43">
        <v>70960</v>
      </c>
      <c r="O68" s="43">
        <f t="shared" si="10"/>
        <v>1420960</v>
      </c>
    </row>
    <row r="69" spans="1:15" ht="18.75" customHeight="1" x14ac:dyDescent="0.45">
      <c r="A69" s="2" t="s">
        <v>38</v>
      </c>
      <c r="B69" s="43">
        <v>0</v>
      </c>
      <c r="C69" s="95">
        <v>0</v>
      </c>
      <c r="D69" s="43">
        <v>0</v>
      </c>
      <c r="E69" s="43">
        <v>0</v>
      </c>
      <c r="F69" s="95">
        <v>0</v>
      </c>
      <c r="G69" s="36">
        <v>0</v>
      </c>
      <c r="H69" s="36">
        <v>14</v>
      </c>
      <c r="I69" s="95">
        <v>11</v>
      </c>
      <c r="J69" s="36">
        <v>890000</v>
      </c>
      <c r="K69" s="36">
        <v>0</v>
      </c>
      <c r="L69" s="36">
        <v>0</v>
      </c>
      <c r="M69" s="43">
        <v>0</v>
      </c>
      <c r="N69" s="43">
        <v>0</v>
      </c>
      <c r="O69" s="43">
        <f t="shared" si="10"/>
        <v>890000</v>
      </c>
    </row>
    <row r="70" spans="1:15" ht="18.75" customHeight="1" x14ac:dyDescent="0.45">
      <c r="A70" s="2" t="s">
        <v>39</v>
      </c>
      <c r="B70" s="36">
        <v>4</v>
      </c>
      <c r="C70" s="89">
        <v>2</v>
      </c>
      <c r="D70" s="36">
        <v>710000</v>
      </c>
      <c r="E70" s="36">
        <v>7</v>
      </c>
      <c r="F70" s="89">
        <v>1.2</v>
      </c>
      <c r="G70" s="36">
        <v>2540000</v>
      </c>
      <c r="H70" s="36">
        <v>6</v>
      </c>
      <c r="I70" s="89">
        <v>1.2</v>
      </c>
      <c r="J70" s="36">
        <v>7920000</v>
      </c>
      <c r="K70" s="36">
        <v>3</v>
      </c>
      <c r="L70" s="36">
        <v>50000</v>
      </c>
      <c r="M70" s="43">
        <v>5554</v>
      </c>
      <c r="N70" s="43">
        <v>197000</v>
      </c>
      <c r="O70" s="43">
        <f t="shared" si="10"/>
        <v>11417000</v>
      </c>
    </row>
    <row r="71" spans="1:15" ht="18.75" customHeight="1" x14ac:dyDescent="0.45">
      <c r="A71" s="2" t="s">
        <v>40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f t="shared" si="10"/>
        <v>0</v>
      </c>
    </row>
    <row r="72" spans="1:15" ht="18.75" customHeight="1" x14ac:dyDescent="0.45">
      <c r="A72" s="3" t="s">
        <v>41</v>
      </c>
      <c r="B72" s="36">
        <v>5</v>
      </c>
      <c r="C72" s="89">
        <v>10</v>
      </c>
      <c r="D72" s="36">
        <v>1800000</v>
      </c>
      <c r="E72" s="43">
        <v>3</v>
      </c>
      <c r="F72" s="95">
        <v>9</v>
      </c>
      <c r="G72" s="43">
        <v>2500000</v>
      </c>
      <c r="H72" s="43">
        <v>5</v>
      </c>
      <c r="I72" s="95">
        <v>3.1</v>
      </c>
      <c r="J72" s="36">
        <v>1900000</v>
      </c>
      <c r="K72" s="43">
        <v>18</v>
      </c>
      <c r="L72" s="43">
        <v>950000</v>
      </c>
      <c r="M72" s="43">
        <v>0</v>
      </c>
      <c r="N72" s="43">
        <v>0</v>
      </c>
      <c r="O72" s="43">
        <f t="shared" si="10"/>
        <v>7150000</v>
      </c>
    </row>
    <row r="73" spans="1:15" ht="18.75" customHeight="1" x14ac:dyDescent="0.45">
      <c r="A73" s="33" t="s">
        <v>0</v>
      </c>
      <c r="B73" s="34">
        <f>SUM(B62:B72)</f>
        <v>14</v>
      </c>
      <c r="C73" s="84">
        <f>SUM(C62:C72)</f>
        <v>20</v>
      </c>
      <c r="D73" s="34">
        <f t="shared" ref="D73:H73" si="11">SUM(D62:D72)</f>
        <v>4610000</v>
      </c>
      <c r="E73" s="34">
        <f t="shared" si="11"/>
        <v>15</v>
      </c>
      <c r="F73" s="84">
        <f>SUM(F62:F72)</f>
        <v>15.2</v>
      </c>
      <c r="G73" s="34">
        <f t="shared" si="11"/>
        <v>5890000</v>
      </c>
      <c r="H73" s="34">
        <f t="shared" si="11"/>
        <v>46</v>
      </c>
      <c r="I73" s="84">
        <f>SUM(I62:I72)</f>
        <v>19.3</v>
      </c>
      <c r="J73" s="34">
        <f t="shared" ref="J73:N73" si="12">SUM(J62:J72)</f>
        <v>11510000</v>
      </c>
      <c r="K73" s="34">
        <f t="shared" si="12"/>
        <v>21</v>
      </c>
      <c r="L73" s="34">
        <f t="shared" si="12"/>
        <v>1000000</v>
      </c>
      <c r="M73" s="34">
        <f t="shared" si="12"/>
        <v>17554</v>
      </c>
      <c r="N73" s="34">
        <f t="shared" si="12"/>
        <v>627960</v>
      </c>
      <c r="O73" s="34">
        <f>D73+G73+J73+L73+N73</f>
        <v>23637960</v>
      </c>
    </row>
    <row r="74" spans="1:15" ht="18.75" customHeight="1" x14ac:dyDescent="0.45">
      <c r="A74" s="1" t="s">
        <v>208</v>
      </c>
      <c r="B74" s="10"/>
      <c r="C74" s="86"/>
      <c r="D74" s="10"/>
      <c r="E74" s="10"/>
      <c r="F74" s="86"/>
      <c r="G74" s="10"/>
      <c r="H74" s="10"/>
      <c r="I74" s="86"/>
      <c r="J74" s="10"/>
      <c r="K74" s="10"/>
      <c r="L74" s="10"/>
      <c r="M74" s="10"/>
      <c r="N74" s="10"/>
      <c r="O74" s="10"/>
    </row>
    <row r="75" spans="1:15" ht="18.75" customHeight="1" x14ac:dyDescent="0.45">
      <c r="A75" s="2" t="s">
        <v>191</v>
      </c>
      <c r="B75" s="43">
        <v>0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36">
        <v>2</v>
      </c>
      <c r="I75" s="43" t="s">
        <v>302</v>
      </c>
      <c r="J75" s="36">
        <v>100000</v>
      </c>
      <c r="K75" s="43">
        <v>0</v>
      </c>
      <c r="L75" s="43">
        <v>0</v>
      </c>
      <c r="M75" s="43">
        <v>0</v>
      </c>
      <c r="N75" s="43">
        <v>0</v>
      </c>
      <c r="O75" s="43">
        <f>D75+G75+J75+L75+N75</f>
        <v>100000</v>
      </c>
    </row>
    <row r="76" spans="1:15" ht="18.75" customHeight="1" x14ac:dyDescent="0.45">
      <c r="A76" s="2" t="s">
        <v>42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f t="shared" ref="O76:O82" si="13">D76+G76+J76+L76+N76</f>
        <v>0</v>
      </c>
    </row>
    <row r="77" spans="1:15" ht="18.75" customHeight="1" x14ac:dyDescent="0.45">
      <c r="A77" s="2" t="s">
        <v>43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f t="shared" si="13"/>
        <v>0</v>
      </c>
    </row>
    <row r="78" spans="1:15" ht="18.75" customHeight="1" x14ac:dyDescent="0.45">
      <c r="A78" s="2" t="s">
        <v>44</v>
      </c>
      <c r="B78" s="43">
        <v>0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  <c r="H78" s="36">
        <v>2</v>
      </c>
      <c r="I78" s="95">
        <v>1</v>
      </c>
      <c r="J78" s="36">
        <v>20000</v>
      </c>
      <c r="K78" s="43">
        <v>0</v>
      </c>
      <c r="L78" s="43">
        <v>0</v>
      </c>
      <c r="M78" s="43">
        <v>500</v>
      </c>
      <c r="N78" s="43">
        <v>17500</v>
      </c>
      <c r="O78" s="43">
        <f t="shared" si="13"/>
        <v>37500</v>
      </c>
    </row>
    <row r="79" spans="1:15" ht="18.75" customHeight="1" x14ac:dyDescent="0.45">
      <c r="A79" s="2" t="s">
        <v>192</v>
      </c>
      <c r="B79" s="43">
        <v>3</v>
      </c>
      <c r="C79" s="95">
        <v>1.5</v>
      </c>
      <c r="D79" s="43">
        <v>600000</v>
      </c>
      <c r="E79" s="43">
        <v>0</v>
      </c>
      <c r="F79" s="43">
        <v>0</v>
      </c>
      <c r="G79" s="43">
        <v>0</v>
      </c>
      <c r="H79" s="36">
        <v>2</v>
      </c>
      <c r="I79" s="95">
        <v>1</v>
      </c>
      <c r="J79" s="36">
        <v>100000</v>
      </c>
      <c r="K79" s="43">
        <v>0</v>
      </c>
      <c r="L79" s="43">
        <v>0</v>
      </c>
      <c r="M79" s="43">
        <v>1000</v>
      </c>
      <c r="N79" s="43">
        <v>35000</v>
      </c>
      <c r="O79" s="43">
        <f t="shared" si="13"/>
        <v>735000</v>
      </c>
    </row>
    <row r="80" spans="1:15" ht="18.75" customHeight="1" x14ac:dyDescent="0.45">
      <c r="A80" s="5" t="s">
        <v>45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2000</v>
      </c>
      <c r="I80" s="43">
        <v>50</v>
      </c>
      <c r="J80" s="43">
        <v>100000</v>
      </c>
      <c r="K80" s="43">
        <v>0</v>
      </c>
      <c r="L80" s="43">
        <v>0</v>
      </c>
      <c r="M80" s="43">
        <v>0</v>
      </c>
      <c r="N80" s="43">
        <v>0</v>
      </c>
      <c r="O80" s="43">
        <f t="shared" si="13"/>
        <v>100000</v>
      </c>
    </row>
    <row r="81" spans="1:15" ht="18.75" customHeight="1" x14ac:dyDescent="0.45">
      <c r="A81" s="5" t="s">
        <v>193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36">
        <v>17</v>
      </c>
      <c r="I81" s="43" t="s">
        <v>306</v>
      </c>
      <c r="J81" s="36">
        <v>1000000</v>
      </c>
      <c r="K81" s="43">
        <v>0</v>
      </c>
      <c r="L81" s="43">
        <v>0</v>
      </c>
      <c r="M81" s="43">
        <v>0</v>
      </c>
      <c r="N81" s="43">
        <v>0</v>
      </c>
      <c r="O81" s="43">
        <f t="shared" si="13"/>
        <v>1000000</v>
      </c>
    </row>
    <row r="82" spans="1:15" ht="42" x14ac:dyDescent="0.45">
      <c r="A82" s="46" t="s">
        <v>307</v>
      </c>
      <c r="B82" s="43">
        <v>0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f t="shared" si="13"/>
        <v>0</v>
      </c>
    </row>
    <row r="83" spans="1:15" ht="18.75" customHeight="1" x14ac:dyDescent="0.45">
      <c r="A83" s="33" t="s">
        <v>0</v>
      </c>
      <c r="B83" s="34">
        <f t="shared" ref="B83:N83" si="14">SUM(B75:B82)</f>
        <v>3</v>
      </c>
      <c r="C83" s="94">
        <f t="shared" si="14"/>
        <v>1.5</v>
      </c>
      <c r="D83" s="34">
        <f t="shared" si="14"/>
        <v>600000</v>
      </c>
      <c r="E83" s="34">
        <f t="shared" si="14"/>
        <v>0</v>
      </c>
      <c r="F83" s="94">
        <f t="shared" si="14"/>
        <v>0</v>
      </c>
      <c r="G83" s="34">
        <f t="shared" si="14"/>
        <v>0</v>
      </c>
      <c r="H83" s="34">
        <f t="shared" si="14"/>
        <v>2023</v>
      </c>
      <c r="I83" s="94">
        <f t="shared" si="14"/>
        <v>52</v>
      </c>
      <c r="J83" s="34">
        <f t="shared" si="14"/>
        <v>1320000</v>
      </c>
      <c r="K83" s="34">
        <f t="shared" si="14"/>
        <v>0</v>
      </c>
      <c r="L83" s="34">
        <f t="shared" si="14"/>
        <v>0</v>
      </c>
      <c r="M83" s="34">
        <f t="shared" si="14"/>
        <v>1500</v>
      </c>
      <c r="N83" s="34">
        <f t="shared" si="14"/>
        <v>52500</v>
      </c>
      <c r="O83" s="34">
        <f>D83+G83+J83+L83+N83</f>
        <v>1972500</v>
      </c>
    </row>
    <row r="84" spans="1:15" ht="18.75" customHeight="1" x14ac:dyDescent="0.45">
      <c r="A84" s="1" t="s">
        <v>209</v>
      </c>
      <c r="B84" s="10"/>
      <c r="C84" s="86"/>
      <c r="D84" s="10"/>
      <c r="E84" s="10"/>
      <c r="F84" s="86"/>
      <c r="G84" s="10"/>
      <c r="H84" s="10"/>
      <c r="I84" s="86"/>
      <c r="J84" s="10"/>
      <c r="K84" s="10"/>
      <c r="L84" s="10"/>
      <c r="M84" s="10"/>
      <c r="N84" s="10"/>
      <c r="O84" s="10"/>
    </row>
    <row r="85" spans="1:15" ht="18.75" customHeight="1" x14ac:dyDescent="0.45">
      <c r="A85" s="2" t="s">
        <v>46</v>
      </c>
      <c r="B85" s="43">
        <v>9</v>
      </c>
      <c r="C85" s="95">
        <v>0.5</v>
      </c>
      <c r="D85" s="43">
        <v>1680000</v>
      </c>
      <c r="E85" s="43">
        <v>15</v>
      </c>
      <c r="F85" s="95">
        <v>3.75</v>
      </c>
      <c r="G85" s="43">
        <v>1260000</v>
      </c>
      <c r="H85" s="43">
        <v>50</v>
      </c>
      <c r="I85" s="95">
        <v>5</v>
      </c>
      <c r="J85" s="43">
        <v>1950000</v>
      </c>
      <c r="K85" s="43">
        <v>15</v>
      </c>
      <c r="L85" s="43">
        <v>162000</v>
      </c>
      <c r="M85" s="43">
        <v>8700</v>
      </c>
      <c r="N85" s="43">
        <v>342780</v>
      </c>
      <c r="O85" s="43">
        <f t="shared" ref="O85:O97" si="15">D85+G85+J85+L85+N85</f>
        <v>5394780</v>
      </c>
    </row>
    <row r="86" spans="1:15" ht="18.75" customHeight="1" x14ac:dyDescent="0.45">
      <c r="A86" s="2" t="s">
        <v>47</v>
      </c>
      <c r="B86" s="43">
        <v>0</v>
      </c>
      <c r="C86" s="43">
        <v>0</v>
      </c>
      <c r="D86" s="43">
        <v>0</v>
      </c>
      <c r="E86" s="43">
        <v>8</v>
      </c>
      <c r="F86" s="95">
        <v>3.5</v>
      </c>
      <c r="G86" s="43">
        <v>1000000</v>
      </c>
      <c r="H86" s="43">
        <v>9</v>
      </c>
      <c r="I86" s="95">
        <v>802.2</v>
      </c>
      <c r="J86" s="43">
        <v>825000</v>
      </c>
      <c r="K86" s="43">
        <v>0</v>
      </c>
      <c r="L86" s="43">
        <v>0</v>
      </c>
      <c r="M86" s="43">
        <v>6000</v>
      </c>
      <c r="N86" s="43">
        <v>200000</v>
      </c>
      <c r="O86" s="43">
        <f t="shared" si="15"/>
        <v>2025000</v>
      </c>
    </row>
    <row r="87" spans="1:15" ht="18.75" customHeight="1" x14ac:dyDescent="0.45">
      <c r="A87" s="2" t="s">
        <v>48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36">
        <v>4</v>
      </c>
      <c r="I87" s="95">
        <v>0.28399999999999997</v>
      </c>
      <c r="J87" s="36">
        <v>500000</v>
      </c>
      <c r="K87" s="43">
        <v>0</v>
      </c>
      <c r="L87" s="43">
        <v>0</v>
      </c>
      <c r="M87" s="43">
        <v>0</v>
      </c>
      <c r="N87" s="43">
        <v>0</v>
      </c>
      <c r="O87" s="43">
        <f t="shared" si="15"/>
        <v>500000</v>
      </c>
    </row>
    <row r="88" spans="1:15" ht="18.75" customHeight="1" x14ac:dyDescent="0.45">
      <c r="A88" s="5" t="s">
        <v>49</v>
      </c>
      <c r="B88" s="43">
        <v>0</v>
      </c>
      <c r="C88" s="43"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f t="shared" si="15"/>
        <v>0</v>
      </c>
    </row>
    <row r="89" spans="1:15" ht="18.75" customHeight="1" x14ac:dyDescent="0.45">
      <c r="A89" s="5" t="s">
        <v>50</v>
      </c>
      <c r="B89" s="43">
        <v>0</v>
      </c>
      <c r="C89" s="43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f t="shared" si="15"/>
        <v>0</v>
      </c>
    </row>
    <row r="90" spans="1:15" ht="18.75" customHeight="1" x14ac:dyDescent="0.45">
      <c r="A90" s="5" t="s">
        <v>51</v>
      </c>
      <c r="B90" s="43">
        <v>7</v>
      </c>
      <c r="C90" s="95">
        <v>22.7</v>
      </c>
      <c r="D90" s="43">
        <v>34500000</v>
      </c>
      <c r="E90" s="43">
        <v>0</v>
      </c>
      <c r="F90" s="95">
        <v>0</v>
      </c>
      <c r="G90" s="43">
        <v>0</v>
      </c>
      <c r="H90" s="43">
        <v>0</v>
      </c>
      <c r="I90" s="95">
        <v>0</v>
      </c>
      <c r="J90" s="43">
        <v>0</v>
      </c>
      <c r="K90" s="43">
        <v>0</v>
      </c>
      <c r="L90" s="43">
        <v>0</v>
      </c>
      <c r="M90" s="43">
        <v>100</v>
      </c>
      <c r="N90" s="43">
        <v>3521000</v>
      </c>
      <c r="O90" s="43">
        <f t="shared" si="15"/>
        <v>38021000</v>
      </c>
    </row>
    <row r="91" spans="1:15" ht="18.75" customHeight="1" x14ac:dyDescent="0.45">
      <c r="A91" s="5" t="s">
        <v>52</v>
      </c>
      <c r="B91" s="43">
        <v>0</v>
      </c>
      <c r="C91" s="95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f t="shared" si="15"/>
        <v>0</v>
      </c>
    </row>
    <row r="92" spans="1:15" ht="18.75" customHeight="1" x14ac:dyDescent="0.45">
      <c r="A92" s="2" t="s">
        <v>53</v>
      </c>
      <c r="B92" s="43">
        <v>0</v>
      </c>
      <c r="C92" s="95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f t="shared" si="15"/>
        <v>0</v>
      </c>
    </row>
    <row r="93" spans="1:15" ht="18.75" customHeight="1" x14ac:dyDescent="0.45">
      <c r="A93" s="2" t="s">
        <v>54</v>
      </c>
      <c r="B93" s="43">
        <v>5</v>
      </c>
      <c r="C93" s="95">
        <v>5</v>
      </c>
      <c r="D93" s="43">
        <v>250000</v>
      </c>
      <c r="E93" s="43">
        <v>1</v>
      </c>
      <c r="F93" s="95">
        <v>2</v>
      </c>
      <c r="G93" s="43">
        <v>2000000</v>
      </c>
      <c r="H93" s="43">
        <v>5</v>
      </c>
      <c r="I93" s="95">
        <v>5</v>
      </c>
      <c r="J93" s="43">
        <v>200000</v>
      </c>
      <c r="K93" s="43">
        <v>4</v>
      </c>
      <c r="L93" s="43">
        <v>200000</v>
      </c>
      <c r="M93" s="43">
        <v>2000</v>
      </c>
      <c r="N93" s="43">
        <v>100000</v>
      </c>
      <c r="O93" s="43">
        <f t="shared" si="15"/>
        <v>2750000</v>
      </c>
    </row>
    <row r="94" spans="1:15" ht="18.75" customHeight="1" x14ac:dyDescent="0.45">
      <c r="A94" s="2" t="s">
        <v>55</v>
      </c>
      <c r="B94" s="43">
        <v>0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f t="shared" si="15"/>
        <v>0</v>
      </c>
    </row>
    <row r="95" spans="1:15" ht="18.75" customHeight="1" x14ac:dyDescent="0.45">
      <c r="A95" s="2" t="s">
        <v>308</v>
      </c>
      <c r="B95" s="36">
        <v>2</v>
      </c>
      <c r="C95" s="100">
        <v>4</v>
      </c>
      <c r="D95" s="36">
        <v>6700000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f t="shared" si="15"/>
        <v>6700000</v>
      </c>
    </row>
    <row r="96" spans="1:15" ht="18.75" customHeight="1" x14ac:dyDescent="0.45">
      <c r="A96" s="4" t="s">
        <v>56</v>
      </c>
      <c r="B96" s="43">
        <v>0</v>
      </c>
      <c r="C96" s="4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f t="shared" si="15"/>
        <v>0</v>
      </c>
    </row>
    <row r="97" spans="1:15" ht="18.75" customHeight="1" x14ac:dyDescent="0.45">
      <c r="A97" s="4" t="s">
        <v>201</v>
      </c>
      <c r="B97" s="43">
        <v>0</v>
      </c>
      <c r="C97" s="4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f t="shared" si="15"/>
        <v>0</v>
      </c>
    </row>
    <row r="98" spans="1:15" ht="18.75" customHeight="1" x14ac:dyDescent="0.45">
      <c r="A98" s="33" t="s">
        <v>0</v>
      </c>
      <c r="B98" s="34">
        <f t="shared" ref="B98:H98" si="16">SUM(B85:B97)</f>
        <v>23</v>
      </c>
      <c r="C98" s="94">
        <f>SUM(C85:C97)</f>
        <v>32.200000000000003</v>
      </c>
      <c r="D98" s="34">
        <f t="shared" si="16"/>
        <v>43130000</v>
      </c>
      <c r="E98" s="34">
        <f t="shared" si="16"/>
        <v>24</v>
      </c>
      <c r="F98" s="94">
        <f t="shared" si="16"/>
        <v>9.25</v>
      </c>
      <c r="G98" s="34">
        <f t="shared" si="16"/>
        <v>4260000</v>
      </c>
      <c r="H98" s="34">
        <f t="shared" si="16"/>
        <v>68</v>
      </c>
      <c r="I98" s="94">
        <f>SUM(I85:I97)</f>
        <v>812.48400000000004</v>
      </c>
      <c r="J98" s="34">
        <f>SUM(J85:J97)</f>
        <v>3475000</v>
      </c>
      <c r="K98" s="34">
        <f t="shared" ref="K98" si="17">SUM(K85:K97)</f>
        <v>19</v>
      </c>
      <c r="L98" s="34">
        <f t="shared" ref="L98" si="18">SUM(L85:L97)</f>
        <v>362000</v>
      </c>
      <c r="M98" s="34">
        <f t="shared" ref="M98" si="19">SUM(M85:M97)</f>
        <v>16800</v>
      </c>
      <c r="N98" s="34">
        <f t="shared" ref="N98" si="20">SUM(N85:N97)</f>
        <v>4163780</v>
      </c>
      <c r="O98" s="34">
        <f>D98+G98+J98+L98+N98</f>
        <v>55390780</v>
      </c>
    </row>
    <row r="99" spans="1:15" ht="18.75" customHeight="1" x14ac:dyDescent="0.45">
      <c r="A99" s="1" t="s">
        <v>210</v>
      </c>
      <c r="B99" s="10"/>
      <c r="C99" s="86"/>
      <c r="D99" s="10"/>
      <c r="E99" s="10"/>
      <c r="F99" s="86"/>
      <c r="G99" s="10"/>
      <c r="H99" s="10"/>
      <c r="I99" s="86"/>
      <c r="J99" s="10"/>
      <c r="K99" s="10"/>
      <c r="L99" s="10"/>
      <c r="M99" s="10"/>
      <c r="N99" s="10"/>
      <c r="O99" s="10"/>
    </row>
    <row r="100" spans="1:15" ht="18.75" customHeight="1" x14ac:dyDescent="0.45">
      <c r="A100" s="2" t="s">
        <v>57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f t="shared" ref="O100:O114" si="21">D100+G100+J100+L100+N100</f>
        <v>0</v>
      </c>
    </row>
    <row r="101" spans="1:15" ht="18.75" customHeight="1" x14ac:dyDescent="0.45">
      <c r="A101" s="2" t="s">
        <v>58</v>
      </c>
      <c r="B101" s="43">
        <v>1</v>
      </c>
      <c r="C101" s="43">
        <v>0</v>
      </c>
      <c r="D101" s="43">
        <v>200000</v>
      </c>
      <c r="E101" s="43">
        <v>0</v>
      </c>
      <c r="F101" s="43">
        <v>0</v>
      </c>
      <c r="G101" s="43">
        <v>0</v>
      </c>
      <c r="H101" s="43">
        <v>1</v>
      </c>
      <c r="I101" s="43">
        <v>0</v>
      </c>
      <c r="J101" s="43">
        <v>200000</v>
      </c>
      <c r="K101" s="43">
        <v>0</v>
      </c>
      <c r="L101" s="43">
        <v>0</v>
      </c>
      <c r="M101" s="43">
        <v>5400</v>
      </c>
      <c r="N101" s="43">
        <v>189000</v>
      </c>
      <c r="O101" s="43">
        <f t="shared" si="21"/>
        <v>589000</v>
      </c>
    </row>
    <row r="102" spans="1:15" ht="18.75" customHeight="1" x14ac:dyDescent="0.45">
      <c r="A102" s="2" t="s">
        <v>195</v>
      </c>
      <c r="B102" s="43">
        <v>0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f t="shared" si="21"/>
        <v>0</v>
      </c>
    </row>
    <row r="103" spans="1:15" ht="18.75" customHeight="1" x14ac:dyDescent="0.45">
      <c r="A103" s="2" t="s">
        <v>59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f t="shared" si="21"/>
        <v>0</v>
      </c>
    </row>
    <row r="104" spans="1:15" ht="18.75" customHeight="1" x14ac:dyDescent="0.45">
      <c r="A104" s="2" t="s">
        <v>60</v>
      </c>
      <c r="B104" s="43">
        <v>0</v>
      </c>
      <c r="C104" s="43">
        <v>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f t="shared" si="21"/>
        <v>0</v>
      </c>
    </row>
    <row r="105" spans="1:15" ht="18.75" customHeight="1" x14ac:dyDescent="0.45">
      <c r="A105" s="2" t="s">
        <v>61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f t="shared" si="21"/>
        <v>0</v>
      </c>
    </row>
    <row r="106" spans="1:15" ht="18.75" customHeight="1" x14ac:dyDescent="0.45">
      <c r="A106" s="2" t="s">
        <v>62</v>
      </c>
      <c r="B106" s="43">
        <v>0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f t="shared" si="21"/>
        <v>0</v>
      </c>
    </row>
    <row r="107" spans="1:15" ht="18.75" customHeight="1" x14ac:dyDescent="0.45">
      <c r="A107" s="5" t="s">
        <v>63</v>
      </c>
      <c r="B107" s="43">
        <v>6</v>
      </c>
      <c r="C107" s="95">
        <v>30</v>
      </c>
      <c r="D107" s="43">
        <v>11400000</v>
      </c>
      <c r="E107" s="43">
        <v>0</v>
      </c>
      <c r="F107" s="43">
        <v>0</v>
      </c>
      <c r="G107" s="43">
        <v>0</v>
      </c>
      <c r="H107" s="43" t="s">
        <v>302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f t="shared" si="21"/>
        <v>11400000</v>
      </c>
    </row>
    <row r="108" spans="1:15" ht="18.75" customHeight="1" x14ac:dyDescent="0.45">
      <c r="A108" s="5" t="s">
        <v>64</v>
      </c>
      <c r="B108" s="43">
        <v>5</v>
      </c>
      <c r="C108" s="95">
        <v>1.8</v>
      </c>
      <c r="D108" s="43">
        <v>2437000</v>
      </c>
      <c r="E108" s="43">
        <v>0</v>
      </c>
      <c r="F108" s="43">
        <v>0</v>
      </c>
      <c r="G108" s="43">
        <v>0</v>
      </c>
      <c r="H108" s="43" t="s">
        <v>302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f t="shared" si="21"/>
        <v>2437000</v>
      </c>
    </row>
    <row r="109" spans="1:15" ht="18.75" customHeight="1" x14ac:dyDescent="0.45">
      <c r="A109" s="5" t="s">
        <v>65</v>
      </c>
      <c r="B109" s="43">
        <v>2</v>
      </c>
      <c r="C109" s="95">
        <v>1500</v>
      </c>
      <c r="D109" s="43">
        <v>1000000</v>
      </c>
      <c r="E109" s="43">
        <v>0</v>
      </c>
      <c r="F109" s="43">
        <v>0</v>
      </c>
      <c r="G109" s="43">
        <v>0</v>
      </c>
      <c r="H109" s="43" t="s">
        <v>302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f t="shared" si="21"/>
        <v>1000000</v>
      </c>
    </row>
    <row r="110" spans="1:15" ht="18.75" customHeight="1" x14ac:dyDescent="0.45">
      <c r="A110" s="5" t="s">
        <v>66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f t="shared" si="21"/>
        <v>0</v>
      </c>
    </row>
    <row r="111" spans="1:15" ht="18.75" customHeight="1" x14ac:dyDescent="0.45">
      <c r="A111" s="2" t="s">
        <v>182</v>
      </c>
      <c r="B111" s="43">
        <v>10</v>
      </c>
      <c r="C111" s="95">
        <v>12.728</v>
      </c>
      <c r="D111" s="43">
        <v>5621514</v>
      </c>
      <c r="E111" s="43">
        <v>0</v>
      </c>
      <c r="F111" s="43">
        <v>0</v>
      </c>
      <c r="G111" s="43">
        <v>0</v>
      </c>
      <c r="H111" s="43" t="s">
        <v>306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f t="shared" si="21"/>
        <v>5621514</v>
      </c>
    </row>
    <row r="112" spans="1:15" ht="18.75" customHeight="1" x14ac:dyDescent="0.45">
      <c r="A112" s="2" t="s">
        <v>67</v>
      </c>
      <c r="B112" s="43">
        <v>4</v>
      </c>
      <c r="C112" s="95">
        <v>5.13</v>
      </c>
      <c r="D112" s="43">
        <v>2900000</v>
      </c>
      <c r="E112" s="43">
        <v>0</v>
      </c>
      <c r="F112" s="43">
        <v>0</v>
      </c>
      <c r="G112" s="43">
        <v>0</v>
      </c>
      <c r="H112" s="43" t="s">
        <v>302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f t="shared" si="21"/>
        <v>2900000</v>
      </c>
    </row>
    <row r="113" spans="1:15" ht="18.75" customHeight="1" x14ac:dyDescent="0.45">
      <c r="A113" s="49" t="s">
        <v>68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43" t="s">
        <v>302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f t="shared" si="21"/>
        <v>0</v>
      </c>
    </row>
    <row r="114" spans="1:15" ht="42" x14ac:dyDescent="0.45">
      <c r="A114" s="48" t="s">
        <v>309</v>
      </c>
      <c r="B114" s="43">
        <v>0</v>
      </c>
      <c r="C114" s="43">
        <v>0</v>
      </c>
      <c r="D114" s="43">
        <v>0</v>
      </c>
      <c r="E114" s="43">
        <v>1</v>
      </c>
      <c r="F114" s="95">
        <v>0.2</v>
      </c>
      <c r="G114" s="43">
        <v>500000</v>
      </c>
      <c r="H114" s="43">
        <v>2</v>
      </c>
      <c r="I114" s="95">
        <v>0.8</v>
      </c>
      <c r="J114" s="43">
        <v>400000</v>
      </c>
      <c r="K114" s="43">
        <v>0</v>
      </c>
      <c r="L114" s="43">
        <v>0</v>
      </c>
      <c r="M114" s="43">
        <v>0</v>
      </c>
      <c r="N114" s="43">
        <v>0</v>
      </c>
      <c r="O114" s="43">
        <f t="shared" si="21"/>
        <v>900000</v>
      </c>
    </row>
    <row r="115" spans="1:15" ht="42" x14ac:dyDescent="0.45">
      <c r="A115" s="47" t="s">
        <v>310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f>D115+G115+J115+L115+N115</f>
        <v>0</v>
      </c>
    </row>
    <row r="116" spans="1:15" ht="18.75" customHeight="1" x14ac:dyDescent="0.45">
      <c r="A116" s="33" t="s">
        <v>0</v>
      </c>
      <c r="B116" s="34">
        <f>SUM(B100:B115)</f>
        <v>28</v>
      </c>
      <c r="C116" s="84">
        <f>SUM(C100:C115)</f>
        <v>1549.6580000000001</v>
      </c>
      <c r="D116" s="34">
        <f t="shared" ref="D116:N116" si="22">SUM(D100:D115)</f>
        <v>23558514</v>
      </c>
      <c r="E116" s="34">
        <f t="shared" si="22"/>
        <v>1</v>
      </c>
      <c r="F116" s="84">
        <f t="shared" si="22"/>
        <v>0.2</v>
      </c>
      <c r="G116" s="34">
        <f t="shared" si="22"/>
        <v>500000</v>
      </c>
      <c r="H116" s="34">
        <f t="shared" si="22"/>
        <v>3</v>
      </c>
      <c r="I116" s="84">
        <f t="shared" si="22"/>
        <v>0.8</v>
      </c>
      <c r="J116" s="34">
        <f t="shared" si="22"/>
        <v>600000</v>
      </c>
      <c r="K116" s="34">
        <f t="shared" si="22"/>
        <v>0</v>
      </c>
      <c r="L116" s="34">
        <f t="shared" si="22"/>
        <v>0</v>
      </c>
      <c r="M116" s="34">
        <f t="shared" si="22"/>
        <v>5400</v>
      </c>
      <c r="N116" s="34">
        <f t="shared" si="22"/>
        <v>189000</v>
      </c>
      <c r="O116" s="34">
        <f>D116+G116+J116+L116+N116</f>
        <v>24847514</v>
      </c>
    </row>
    <row r="117" spans="1:15" ht="18.75" customHeight="1" x14ac:dyDescent="0.45">
      <c r="A117" s="1" t="s">
        <v>211</v>
      </c>
      <c r="B117" s="10"/>
      <c r="C117" s="86"/>
      <c r="D117" s="10"/>
      <c r="E117" s="10"/>
      <c r="F117" s="86"/>
      <c r="G117" s="10"/>
      <c r="H117" s="10"/>
      <c r="I117" s="86"/>
      <c r="J117" s="10"/>
      <c r="K117" s="10"/>
      <c r="L117" s="10"/>
      <c r="M117" s="10"/>
      <c r="N117" s="10"/>
      <c r="O117" s="10"/>
    </row>
    <row r="118" spans="1:15" ht="18.75" customHeight="1" x14ac:dyDescent="0.45">
      <c r="A118" s="2" t="s">
        <v>69</v>
      </c>
      <c r="B118" s="50">
        <v>2</v>
      </c>
      <c r="C118" s="101">
        <v>2</v>
      </c>
      <c r="D118" s="50">
        <v>1000000</v>
      </c>
      <c r="E118" s="43" t="s">
        <v>302</v>
      </c>
      <c r="F118" s="95" t="s">
        <v>302</v>
      </c>
      <c r="G118" s="43">
        <v>0</v>
      </c>
      <c r="H118" s="43" t="s">
        <v>302</v>
      </c>
      <c r="I118" s="95" t="s">
        <v>302</v>
      </c>
      <c r="J118" s="43">
        <v>0</v>
      </c>
      <c r="K118" s="43" t="s">
        <v>302</v>
      </c>
      <c r="L118" s="43">
        <v>0</v>
      </c>
      <c r="M118" s="43">
        <v>10000</v>
      </c>
      <c r="N118" s="43">
        <v>350000</v>
      </c>
      <c r="O118" s="43">
        <f>D118+G118+J118+L118+N118</f>
        <v>1350000</v>
      </c>
    </row>
    <row r="119" spans="1:15" ht="18.75" customHeight="1" x14ac:dyDescent="0.45">
      <c r="A119" s="5" t="s">
        <v>70</v>
      </c>
      <c r="B119" s="43" t="s">
        <v>302</v>
      </c>
      <c r="C119" s="95" t="s">
        <v>302</v>
      </c>
      <c r="D119" s="43">
        <v>0</v>
      </c>
      <c r="E119" s="43" t="s">
        <v>302</v>
      </c>
      <c r="F119" s="95" t="s">
        <v>302</v>
      </c>
      <c r="G119" s="43">
        <v>0</v>
      </c>
      <c r="H119" s="43" t="s">
        <v>302</v>
      </c>
      <c r="I119" s="95" t="s">
        <v>302</v>
      </c>
      <c r="J119" s="43">
        <v>0</v>
      </c>
      <c r="K119" s="43" t="s">
        <v>302</v>
      </c>
      <c r="L119" s="43">
        <v>0</v>
      </c>
      <c r="M119" s="43" t="s">
        <v>302</v>
      </c>
      <c r="N119" s="43">
        <v>0</v>
      </c>
      <c r="O119" s="43">
        <f t="shared" ref="O119:O131" si="23">D119+G119+J119+L119+N119</f>
        <v>0</v>
      </c>
    </row>
    <row r="120" spans="1:15" ht="18.75" customHeight="1" x14ac:dyDescent="0.45">
      <c r="A120" s="5" t="s">
        <v>71</v>
      </c>
      <c r="B120" s="43" t="s">
        <v>302</v>
      </c>
      <c r="C120" s="95" t="s">
        <v>302</v>
      </c>
      <c r="D120" s="43">
        <v>0</v>
      </c>
      <c r="E120" s="43" t="s">
        <v>302</v>
      </c>
      <c r="F120" s="95" t="s">
        <v>302</v>
      </c>
      <c r="G120" s="43">
        <v>0</v>
      </c>
      <c r="H120" s="43">
        <v>3</v>
      </c>
      <c r="I120" s="95">
        <v>0.3</v>
      </c>
      <c r="J120" s="43">
        <v>150000</v>
      </c>
      <c r="K120" s="43" t="s">
        <v>302</v>
      </c>
      <c r="L120" s="43">
        <v>0</v>
      </c>
      <c r="M120" s="43" t="s">
        <v>302</v>
      </c>
      <c r="N120" s="43">
        <v>0</v>
      </c>
      <c r="O120" s="43">
        <f t="shared" si="23"/>
        <v>150000</v>
      </c>
    </row>
    <row r="121" spans="1:15" ht="18.75" customHeight="1" x14ac:dyDescent="0.45">
      <c r="A121" s="5" t="s">
        <v>72</v>
      </c>
      <c r="B121" s="43" t="s">
        <v>302</v>
      </c>
      <c r="C121" s="95" t="s">
        <v>302</v>
      </c>
      <c r="D121" s="43">
        <v>0</v>
      </c>
      <c r="E121" s="43">
        <v>4</v>
      </c>
      <c r="F121" s="95">
        <v>0.8</v>
      </c>
      <c r="G121" s="43">
        <v>400000</v>
      </c>
      <c r="H121" s="43">
        <v>6</v>
      </c>
      <c r="I121" s="95">
        <v>0.7</v>
      </c>
      <c r="J121" s="43">
        <v>1050000</v>
      </c>
      <c r="K121" s="43" t="s">
        <v>302</v>
      </c>
      <c r="L121" s="43">
        <v>0</v>
      </c>
      <c r="M121" s="43">
        <v>59400</v>
      </c>
      <c r="N121" s="43">
        <v>2105352</v>
      </c>
      <c r="O121" s="43">
        <f t="shared" si="23"/>
        <v>3555352</v>
      </c>
    </row>
    <row r="122" spans="1:15" ht="18.75" customHeight="1" x14ac:dyDescent="0.45">
      <c r="A122" s="5" t="s">
        <v>73</v>
      </c>
      <c r="B122" s="43" t="s">
        <v>302</v>
      </c>
      <c r="C122" s="95" t="s">
        <v>302</v>
      </c>
      <c r="D122" s="43">
        <v>0</v>
      </c>
      <c r="E122" s="43" t="s">
        <v>302</v>
      </c>
      <c r="F122" s="95" t="s">
        <v>302</v>
      </c>
      <c r="G122" s="43">
        <v>0</v>
      </c>
      <c r="H122" s="43">
        <v>4</v>
      </c>
      <c r="I122" s="95">
        <v>0.8</v>
      </c>
      <c r="J122" s="43">
        <v>400000</v>
      </c>
      <c r="K122" s="43" t="s">
        <v>302</v>
      </c>
      <c r="L122" s="43">
        <v>0</v>
      </c>
      <c r="M122" s="43">
        <v>20000</v>
      </c>
      <c r="N122" s="43">
        <v>700000</v>
      </c>
      <c r="O122" s="43">
        <f t="shared" si="23"/>
        <v>1100000</v>
      </c>
    </row>
    <row r="123" spans="1:15" ht="18.75" customHeight="1" x14ac:dyDescent="0.45">
      <c r="A123" s="2" t="s">
        <v>74</v>
      </c>
      <c r="B123" s="50">
        <v>2</v>
      </c>
      <c r="C123" s="101">
        <v>15</v>
      </c>
      <c r="D123" s="50">
        <v>5500000</v>
      </c>
      <c r="E123" s="50">
        <v>1</v>
      </c>
      <c r="F123" s="101">
        <v>4.5</v>
      </c>
      <c r="G123" s="50">
        <v>700000</v>
      </c>
      <c r="H123" s="50">
        <v>11</v>
      </c>
      <c r="I123" s="101">
        <v>55</v>
      </c>
      <c r="J123" s="50">
        <v>6490000</v>
      </c>
      <c r="K123" s="50">
        <v>15</v>
      </c>
      <c r="L123" s="50">
        <v>1200000</v>
      </c>
      <c r="M123" s="43">
        <v>65520</v>
      </c>
      <c r="N123" s="43">
        <v>2293200</v>
      </c>
      <c r="O123" s="43">
        <f t="shared" si="23"/>
        <v>16183200</v>
      </c>
    </row>
    <row r="124" spans="1:15" ht="18.75" customHeight="1" x14ac:dyDescent="0.45">
      <c r="A124" s="2" t="s">
        <v>75</v>
      </c>
      <c r="B124" s="43" t="s">
        <v>302</v>
      </c>
      <c r="C124" s="95" t="s">
        <v>302</v>
      </c>
      <c r="D124" s="43">
        <v>0</v>
      </c>
      <c r="E124" s="43">
        <v>5</v>
      </c>
      <c r="F124" s="95">
        <v>4.623999999999997</v>
      </c>
      <c r="G124" s="43">
        <v>197000</v>
      </c>
      <c r="H124" s="50">
        <v>1</v>
      </c>
      <c r="I124" s="95">
        <v>0.13</v>
      </c>
      <c r="J124" s="50">
        <v>35000</v>
      </c>
      <c r="K124" s="43" t="s">
        <v>302</v>
      </c>
      <c r="L124" s="43">
        <v>0</v>
      </c>
      <c r="M124" s="43" t="s">
        <v>302</v>
      </c>
      <c r="N124" s="43">
        <v>0</v>
      </c>
      <c r="O124" s="43">
        <f t="shared" si="23"/>
        <v>232000</v>
      </c>
    </row>
    <row r="125" spans="1:15" ht="18.75" customHeight="1" x14ac:dyDescent="0.45">
      <c r="A125" s="2" t="s">
        <v>76</v>
      </c>
      <c r="B125" s="43">
        <v>9</v>
      </c>
      <c r="C125" s="95">
        <v>5</v>
      </c>
      <c r="D125" s="43">
        <v>6200000</v>
      </c>
      <c r="E125" s="43" t="s">
        <v>302</v>
      </c>
      <c r="F125" s="95" t="s">
        <v>302</v>
      </c>
      <c r="G125" s="43">
        <v>0</v>
      </c>
      <c r="H125" s="43" t="s">
        <v>302</v>
      </c>
      <c r="I125" s="95" t="s">
        <v>302</v>
      </c>
      <c r="J125" s="43">
        <v>0</v>
      </c>
      <c r="K125" s="43" t="s">
        <v>302</v>
      </c>
      <c r="L125" s="43">
        <v>0</v>
      </c>
      <c r="M125" s="43" t="s">
        <v>302</v>
      </c>
      <c r="N125" s="43">
        <v>0</v>
      </c>
      <c r="O125" s="43">
        <f t="shared" si="23"/>
        <v>6200000</v>
      </c>
    </row>
    <row r="126" spans="1:15" ht="18.75" customHeight="1" x14ac:dyDescent="0.45">
      <c r="A126" s="2" t="s">
        <v>77</v>
      </c>
      <c r="B126" s="43" t="s">
        <v>302</v>
      </c>
      <c r="C126" s="95" t="s">
        <v>302</v>
      </c>
      <c r="D126" s="43">
        <v>0</v>
      </c>
      <c r="E126" s="50">
        <v>13</v>
      </c>
      <c r="F126" s="101">
        <v>81.2</v>
      </c>
      <c r="G126" s="50">
        <v>19630000</v>
      </c>
      <c r="H126" s="50">
        <v>6</v>
      </c>
      <c r="I126" s="101">
        <v>7500</v>
      </c>
      <c r="J126" s="50">
        <v>1500000</v>
      </c>
      <c r="K126" s="50">
        <v>35</v>
      </c>
      <c r="L126" s="50">
        <v>1312500</v>
      </c>
      <c r="M126" s="43" t="s">
        <v>302</v>
      </c>
      <c r="N126" s="43">
        <v>0</v>
      </c>
      <c r="O126" s="43">
        <f t="shared" si="23"/>
        <v>22442500</v>
      </c>
    </row>
    <row r="127" spans="1:15" ht="18.75" customHeight="1" x14ac:dyDescent="0.45">
      <c r="A127" s="2" t="s">
        <v>78</v>
      </c>
      <c r="B127" s="50">
        <v>2</v>
      </c>
      <c r="C127" s="101">
        <v>1.7</v>
      </c>
      <c r="D127" s="50">
        <v>900000</v>
      </c>
      <c r="E127" s="43">
        <v>4</v>
      </c>
      <c r="F127" s="95">
        <v>0.8</v>
      </c>
      <c r="G127" s="43">
        <v>280000</v>
      </c>
      <c r="H127" s="43">
        <v>9</v>
      </c>
      <c r="I127" s="95">
        <v>1.8</v>
      </c>
      <c r="J127" s="43">
        <v>720000</v>
      </c>
      <c r="K127" s="43">
        <v>6</v>
      </c>
      <c r="L127" s="43">
        <v>720000</v>
      </c>
      <c r="M127" s="43">
        <v>36800</v>
      </c>
      <c r="N127" s="43">
        <v>1380000</v>
      </c>
      <c r="O127" s="43">
        <f t="shared" si="23"/>
        <v>4000000</v>
      </c>
    </row>
    <row r="128" spans="1:15" ht="18.75" customHeight="1" x14ac:dyDescent="0.45">
      <c r="A128" s="2" t="s">
        <v>79</v>
      </c>
      <c r="B128" s="43" t="s">
        <v>302</v>
      </c>
      <c r="C128" s="95" t="s">
        <v>302</v>
      </c>
      <c r="D128" s="43">
        <v>0</v>
      </c>
      <c r="E128" s="50">
        <v>5</v>
      </c>
      <c r="F128" s="102">
        <v>2500</v>
      </c>
      <c r="G128" s="50">
        <v>1250000</v>
      </c>
      <c r="H128" s="50">
        <v>10</v>
      </c>
      <c r="I128" s="102">
        <v>300</v>
      </c>
      <c r="J128" s="50">
        <v>300000</v>
      </c>
      <c r="K128" s="50">
        <v>4</v>
      </c>
      <c r="L128" s="50">
        <v>200000</v>
      </c>
      <c r="M128" s="43" t="s">
        <v>302</v>
      </c>
      <c r="N128" s="43">
        <v>0</v>
      </c>
      <c r="O128" s="43">
        <f t="shared" si="23"/>
        <v>1750000</v>
      </c>
    </row>
    <row r="129" spans="1:15" ht="18.75" customHeight="1" x14ac:dyDescent="0.45">
      <c r="A129" s="2" t="s">
        <v>80</v>
      </c>
      <c r="B129" s="50" t="s">
        <v>302</v>
      </c>
      <c r="C129" s="101" t="s">
        <v>302</v>
      </c>
      <c r="D129" s="50">
        <v>0</v>
      </c>
      <c r="E129" s="43" t="s">
        <v>302</v>
      </c>
      <c r="F129" s="95" t="s">
        <v>302</v>
      </c>
      <c r="G129" s="43">
        <v>0</v>
      </c>
      <c r="H129" s="50">
        <v>24</v>
      </c>
      <c r="I129" s="95">
        <v>1.06</v>
      </c>
      <c r="J129" s="50">
        <v>480000</v>
      </c>
      <c r="K129" s="50">
        <v>10</v>
      </c>
      <c r="L129" s="50">
        <v>110000</v>
      </c>
      <c r="M129" s="43">
        <v>185400</v>
      </c>
      <c r="N129" s="43">
        <v>7188000</v>
      </c>
      <c r="O129" s="43">
        <f t="shared" si="23"/>
        <v>7778000</v>
      </c>
    </row>
    <row r="130" spans="1:15" ht="18.75" customHeight="1" x14ac:dyDescent="0.45">
      <c r="A130" s="2" t="s">
        <v>81</v>
      </c>
      <c r="B130" s="43" t="s">
        <v>302</v>
      </c>
      <c r="C130" s="95" t="s">
        <v>302</v>
      </c>
      <c r="D130" s="43">
        <v>0</v>
      </c>
      <c r="E130" s="43">
        <v>2</v>
      </c>
      <c r="F130" s="95">
        <v>0.65</v>
      </c>
      <c r="G130" s="43">
        <v>140000</v>
      </c>
      <c r="H130" s="50">
        <v>3</v>
      </c>
      <c r="I130" s="95">
        <v>0.04</v>
      </c>
      <c r="J130" s="50">
        <v>70600</v>
      </c>
      <c r="K130" s="43">
        <v>1</v>
      </c>
      <c r="L130" s="43">
        <v>15000</v>
      </c>
      <c r="M130" s="43">
        <v>7000</v>
      </c>
      <c r="N130" s="43">
        <v>250000</v>
      </c>
      <c r="O130" s="43">
        <f t="shared" si="23"/>
        <v>475600</v>
      </c>
    </row>
    <row r="131" spans="1:15" ht="18.75" customHeight="1" x14ac:dyDescent="0.45">
      <c r="A131" s="2" t="s">
        <v>82</v>
      </c>
      <c r="B131" s="43" t="s">
        <v>302</v>
      </c>
      <c r="C131" s="95" t="s">
        <v>302</v>
      </c>
      <c r="D131" s="43">
        <v>0</v>
      </c>
      <c r="E131" s="50">
        <v>5</v>
      </c>
      <c r="F131" s="102">
        <v>7.65</v>
      </c>
      <c r="G131" s="50">
        <v>2517000</v>
      </c>
      <c r="H131" s="43">
        <v>1</v>
      </c>
      <c r="I131" s="102">
        <v>0.3</v>
      </c>
      <c r="J131" s="43">
        <v>100000</v>
      </c>
      <c r="K131" s="43" t="s">
        <v>302</v>
      </c>
      <c r="L131" s="43">
        <v>0</v>
      </c>
      <c r="M131" s="43">
        <v>10000</v>
      </c>
      <c r="N131" s="43">
        <v>350800</v>
      </c>
      <c r="O131" s="43">
        <f t="shared" si="23"/>
        <v>2967800</v>
      </c>
    </row>
    <row r="132" spans="1:15" ht="18.75" customHeight="1" x14ac:dyDescent="0.45">
      <c r="A132" s="33" t="s">
        <v>0</v>
      </c>
      <c r="B132" s="34">
        <f t="shared" ref="B132:N132" si="24">SUM(B118:B131)</f>
        <v>15</v>
      </c>
      <c r="C132" s="34">
        <f t="shared" si="24"/>
        <v>23.7</v>
      </c>
      <c r="D132" s="34">
        <f t="shared" si="24"/>
        <v>13600000</v>
      </c>
      <c r="E132" s="34">
        <f t="shared" si="24"/>
        <v>39</v>
      </c>
      <c r="F132" s="34">
        <f>SUM(F118:F131)</f>
        <v>2600.2240000000002</v>
      </c>
      <c r="G132" s="34">
        <f t="shared" si="24"/>
        <v>25114000</v>
      </c>
      <c r="H132" s="34">
        <f t="shared" si="24"/>
        <v>78</v>
      </c>
      <c r="I132" s="34">
        <f t="shared" si="24"/>
        <v>7860.130000000001</v>
      </c>
      <c r="J132" s="34">
        <f t="shared" si="24"/>
        <v>11295600</v>
      </c>
      <c r="K132" s="34">
        <f t="shared" si="24"/>
        <v>71</v>
      </c>
      <c r="L132" s="34">
        <f t="shared" si="24"/>
        <v>3557500</v>
      </c>
      <c r="M132" s="34">
        <f t="shared" si="24"/>
        <v>394120</v>
      </c>
      <c r="N132" s="34">
        <f t="shared" si="24"/>
        <v>14617352</v>
      </c>
      <c r="O132" s="34">
        <f>D132+G132+J132+L132+N132</f>
        <v>68184452</v>
      </c>
    </row>
    <row r="133" spans="1:15" ht="18.75" customHeight="1" x14ac:dyDescent="0.45">
      <c r="A133" s="1" t="s">
        <v>212</v>
      </c>
      <c r="B133" s="10"/>
      <c r="C133" s="86"/>
      <c r="D133" s="10"/>
      <c r="E133" s="10"/>
      <c r="F133" s="86"/>
      <c r="G133" s="10"/>
      <c r="H133" s="10"/>
      <c r="I133" s="86"/>
      <c r="J133" s="10"/>
      <c r="K133" s="10"/>
      <c r="L133" s="10"/>
      <c r="M133" s="10"/>
      <c r="N133" s="10"/>
      <c r="O133" s="10"/>
    </row>
    <row r="134" spans="1:15" ht="18.75" customHeight="1" x14ac:dyDescent="0.45">
      <c r="A134" s="2" t="s">
        <v>83</v>
      </c>
      <c r="B134" s="43">
        <v>0</v>
      </c>
      <c r="C134" s="43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f t="shared" ref="O134:O144" si="25">D134+G134+J134+L134+N134</f>
        <v>0</v>
      </c>
    </row>
    <row r="135" spans="1:15" ht="18.75" customHeight="1" x14ac:dyDescent="0.45">
      <c r="A135" s="2" t="s">
        <v>84</v>
      </c>
      <c r="B135" s="43">
        <v>0</v>
      </c>
      <c r="C135" s="95">
        <v>0</v>
      </c>
      <c r="D135" s="43">
        <v>0</v>
      </c>
      <c r="E135" s="43">
        <v>0</v>
      </c>
      <c r="F135" s="95">
        <v>0</v>
      </c>
      <c r="G135" s="43">
        <v>0</v>
      </c>
      <c r="H135" s="43">
        <v>40</v>
      </c>
      <c r="I135" s="95">
        <v>1.5</v>
      </c>
      <c r="J135" s="43">
        <v>2100000</v>
      </c>
      <c r="K135" s="43">
        <v>0</v>
      </c>
      <c r="L135" s="43">
        <v>0</v>
      </c>
      <c r="M135" s="43">
        <v>0</v>
      </c>
      <c r="N135" s="43">
        <v>0</v>
      </c>
      <c r="O135" s="43">
        <f t="shared" si="25"/>
        <v>2100000</v>
      </c>
    </row>
    <row r="136" spans="1:15" ht="18.75" customHeight="1" x14ac:dyDescent="0.45">
      <c r="A136" s="2" t="s">
        <v>85</v>
      </c>
      <c r="B136" s="43">
        <v>0</v>
      </c>
      <c r="C136" s="95">
        <v>0</v>
      </c>
      <c r="D136" s="43">
        <v>0</v>
      </c>
      <c r="E136" s="43">
        <v>0</v>
      </c>
      <c r="F136" s="95">
        <v>0</v>
      </c>
      <c r="G136" s="43">
        <v>0</v>
      </c>
      <c r="H136" s="43">
        <v>0</v>
      </c>
      <c r="I136" s="95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f t="shared" si="25"/>
        <v>0</v>
      </c>
    </row>
    <row r="137" spans="1:15" ht="18.75" customHeight="1" x14ac:dyDescent="0.45">
      <c r="A137" s="2" t="s">
        <v>86</v>
      </c>
      <c r="B137" s="43">
        <v>0</v>
      </c>
      <c r="C137" s="95">
        <v>0</v>
      </c>
      <c r="D137" s="43">
        <v>0</v>
      </c>
      <c r="E137" s="36">
        <v>5</v>
      </c>
      <c r="F137" s="103">
        <v>0.5</v>
      </c>
      <c r="G137" s="36">
        <v>1730000</v>
      </c>
      <c r="H137" s="36">
        <v>9</v>
      </c>
      <c r="I137" s="103">
        <v>0.23</v>
      </c>
      <c r="J137" s="36">
        <v>313500</v>
      </c>
      <c r="K137" s="43">
        <v>0</v>
      </c>
      <c r="L137" s="43">
        <v>0</v>
      </c>
      <c r="M137" s="43">
        <v>0</v>
      </c>
      <c r="N137" s="43">
        <v>0</v>
      </c>
      <c r="O137" s="43">
        <f t="shared" si="25"/>
        <v>2043500</v>
      </c>
    </row>
    <row r="138" spans="1:15" ht="18.75" customHeight="1" x14ac:dyDescent="0.45">
      <c r="A138" s="2" t="s">
        <v>87</v>
      </c>
      <c r="B138" s="43">
        <v>0</v>
      </c>
      <c r="C138" s="95">
        <v>0</v>
      </c>
      <c r="D138" s="43">
        <v>0</v>
      </c>
      <c r="E138" s="43">
        <v>6</v>
      </c>
      <c r="F138" s="95">
        <v>2</v>
      </c>
      <c r="G138" s="43">
        <v>2000000</v>
      </c>
      <c r="H138" s="43">
        <v>10</v>
      </c>
      <c r="I138" s="95">
        <v>10</v>
      </c>
      <c r="J138" s="43">
        <v>2000000</v>
      </c>
      <c r="K138" s="43">
        <v>0</v>
      </c>
      <c r="L138" s="43">
        <v>0</v>
      </c>
      <c r="M138" s="43">
        <v>0</v>
      </c>
      <c r="N138" s="43">
        <v>0</v>
      </c>
      <c r="O138" s="43">
        <f t="shared" si="25"/>
        <v>4000000</v>
      </c>
    </row>
    <row r="139" spans="1:15" ht="18.75" customHeight="1" x14ac:dyDescent="0.45">
      <c r="A139" s="2" t="s">
        <v>88</v>
      </c>
      <c r="B139" s="43">
        <v>0</v>
      </c>
      <c r="C139" s="95">
        <v>0</v>
      </c>
      <c r="D139" s="43">
        <v>0</v>
      </c>
      <c r="E139" s="36">
        <v>0</v>
      </c>
      <c r="F139" s="103">
        <v>0</v>
      </c>
      <c r="G139" s="36">
        <v>0</v>
      </c>
      <c r="H139" s="36">
        <v>3</v>
      </c>
      <c r="I139" s="103">
        <v>0.78</v>
      </c>
      <c r="J139" s="36">
        <v>1110000</v>
      </c>
      <c r="K139" s="43">
        <v>0</v>
      </c>
      <c r="L139" s="43">
        <v>0</v>
      </c>
      <c r="M139" s="43">
        <v>0</v>
      </c>
      <c r="N139" s="43">
        <v>0</v>
      </c>
      <c r="O139" s="43">
        <f t="shared" si="25"/>
        <v>1110000</v>
      </c>
    </row>
    <row r="140" spans="1:15" ht="18.75" customHeight="1" x14ac:dyDescent="0.45">
      <c r="A140" s="5" t="s">
        <v>183</v>
      </c>
      <c r="B140" s="43">
        <v>0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f t="shared" si="25"/>
        <v>0</v>
      </c>
    </row>
    <row r="141" spans="1:15" ht="18.75" customHeight="1" x14ac:dyDescent="0.45">
      <c r="A141" s="5" t="s">
        <v>89</v>
      </c>
      <c r="B141" s="43">
        <v>0</v>
      </c>
      <c r="C141" s="95">
        <v>0</v>
      </c>
      <c r="D141" s="43">
        <v>0</v>
      </c>
      <c r="E141" s="43">
        <v>4</v>
      </c>
      <c r="F141" s="95">
        <v>1.5</v>
      </c>
      <c r="G141" s="43">
        <v>800000</v>
      </c>
      <c r="H141" s="43">
        <v>24</v>
      </c>
      <c r="I141" s="95">
        <v>9.4</v>
      </c>
      <c r="J141" s="43">
        <v>2400000</v>
      </c>
      <c r="K141" s="43">
        <v>8</v>
      </c>
      <c r="L141" s="43">
        <v>5800000</v>
      </c>
      <c r="M141" s="43">
        <v>0</v>
      </c>
      <c r="N141" s="43">
        <v>0</v>
      </c>
      <c r="O141" s="43">
        <f t="shared" si="25"/>
        <v>9000000</v>
      </c>
    </row>
    <row r="142" spans="1:15" ht="18.75" customHeight="1" x14ac:dyDescent="0.45">
      <c r="A142" s="5" t="s">
        <v>90</v>
      </c>
      <c r="B142" s="43">
        <v>0</v>
      </c>
      <c r="C142" s="95">
        <v>0</v>
      </c>
      <c r="D142" s="43">
        <v>0</v>
      </c>
      <c r="E142" s="43">
        <v>1</v>
      </c>
      <c r="F142" s="95">
        <v>5</v>
      </c>
      <c r="G142" s="43">
        <v>200000</v>
      </c>
      <c r="H142" s="43">
        <v>2</v>
      </c>
      <c r="I142" s="95">
        <v>700</v>
      </c>
      <c r="J142" s="43">
        <v>713000</v>
      </c>
      <c r="K142" s="43">
        <v>0</v>
      </c>
      <c r="L142" s="43">
        <v>0</v>
      </c>
      <c r="M142" s="43">
        <v>0</v>
      </c>
      <c r="N142" s="43">
        <v>0</v>
      </c>
      <c r="O142" s="43">
        <f t="shared" si="25"/>
        <v>913000</v>
      </c>
    </row>
    <row r="143" spans="1:15" ht="18.75" customHeight="1" x14ac:dyDescent="0.45">
      <c r="A143" s="5" t="s">
        <v>91</v>
      </c>
      <c r="B143" s="39">
        <v>0</v>
      </c>
      <c r="C143" s="42">
        <v>0</v>
      </c>
      <c r="D143" s="39">
        <v>0</v>
      </c>
      <c r="E143" s="43">
        <v>2</v>
      </c>
      <c r="F143" s="95">
        <v>2.5</v>
      </c>
      <c r="G143" s="43">
        <v>200000</v>
      </c>
      <c r="H143" s="43">
        <v>20</v>
      </c>
      <c r="I143" s="95">
        <v>4</v>
      </c>
      <c r="J143" s="43">
        <v>2400000</v>
      </c>
      <c r="K143" s="43">
        <v>0</v>
      </c>
      <c r="L143" s="43">
        <v>0</v>
      </c>
      <c r="M143" s="43">
        <v>380000</v>
      </c>
      <c r="N143" s="43">
        <v>13680000</v>
      </c>
      <c r="O143" s="43">
        <f>D143+G143+J143+L143+N143</f>
        <v>16280000</v>
      </c>
    </row>
    <row r="144" spans="1:15" ht="18.75" customHeight="1" x14ac:dyDescent="0.45">
      <c r="A144" s="5" t="s">
        <v>92</v>
      </c>
      <c r="B144" s="43">
        <v>0</v>
      </c>
      <c r="C144" s="95">
        <v>0</v>
      </c>
      <c r="D144" s="43">
        <v>0</v>
      </c>
      <c r="E144" s="43">
        <v>0</v>
      </c>
      <c r="F144" s="95">
        <v>0</v>
      </c>
      <c r="G144" s="43">
        <v>0</v>
      </c>
      <c r="H144" s="43">
        <v>14</v>
      </c>
      <c r="I144" s="95">
        <v>2.8</v>
      </c>
      <c r="J144" s="43">
        <v>2394000</v>
      </c>
      <c r="K144" s="43">
        <v>0</v>
      </c>
      <c r="L144" s="43">
        <v>0</v>
      </c>
      <c r="M144" s="43"/>
      <c r="N144" s="43"/>
      <c r="O144" s="43">
        <f t="shared" si="25"/>
        <v>2394000</v>
      </c>
    </row>
    <row r="145" spans="1:15" ht="18.75" customHeight="1" x14ac:dyDescent="0.45">
      <c r="A145" s="5" t="s">
        <v>93</v>
      </c>
      <c r="B145" s="43">
        <v>0</v>
      </c>
      <c r="C145" s="95">
        <v>0</v>
      </c>
      <c r="D145" s="43">
        <v>0</v>
      </c>
      <c r="E145" s="36">
        <v>0</v>
      </c>
      <c r="F145" s="103">
        <v>0</v>
      </c>
      <c r="G145" s="36">
        <v>0</v>
      </c>
      <c r="H145" s="36">
        <v>0</v>
      </c>
      <c r="I145" s="103">
        <v>0</v>
      </c>
      <c r="J145" s="36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f>D145+G145+J145+L145+N145</f>
        <v>0</v>
      </c>
    </row>
    <row r="146" spans="1:15" ht="18.75" customHeight="1" x14ac:dyDescent="0.45">
      <c r="A146" s="33" t="s">
        <v>0</v>
      </c>
      <c r="B146" s="34">
        <f t="shared" ref="B146:N146" si="26">SUM(B134:B145)</f>
        <v>0</v>
      </c>
      <c r="C146" s="94">
        <f t="shared" si="26"/>
        <v>0</v>
      </c>
      <c r="D146" s="34">
        <f t="shared" si="26"/>
        <v>0</v>
      </c>
      <c r="E146" s="34">
        <f t="shared" si="26"/>
        <v>18</v>
      </c>
      <c r="F146" s="94">
        <f t="shared" si="26"/>
        <v>11.5</v>
      </c>
      <c r="G146" s="34">
        <f t="shared" si="26"/>
        <v>4930000</v>
      </c>
      <c r="H146" s="34">
        <f t="shared" si="26"/>
        <v>122</v>
      </c>
      <c r="I146" s="94">
        <f t="shared" si="26"/>
        <v>728.70999999999992</v>
      </c>
      <c r="J146" s="34">
        <f t="shared" si="26"/>
        <v>13430500</v>
      </c>
      <c r="K146" s="34">
        <f t="shared" si="26"/>
        <v>8</v>
      </c>
      <c r="L146" s="34">
        <f t="shared" si="26"/>
        <v>5800000</v>
      </c>
      <c r="M146" s="34">
        <f t="shared" si="26"/>
        <v>380000</v>
      </c>
      <c r="N146" s="34">
        <f t="shared" si="26"/>
        <v>13680000</v>
      </c>
      <c r="O146" s="34">
        <f>D146+G146+J146+L146+N146</f>
        <v>37840500</v>
      </c>
    </row>
    <row r="147" spans="1:15" ht="18.75" customHeight="1" x14ac:dyDescent="0.45">
      <c r="A147" s="1" t="s">
        <v>213</v>
      </c>
      <c r="B147" s="10"/>
      <c r="C147" s="86"/>
      <c r="D147" s="10"/>
      <c r="E147" s="10"/>
      <c r="F147" s="86"/>
      <c r="G147" s="10"/>
      <c r="H147" s="10"/>
      <c r="I147" s="86"/>
      <c r="J147" s="10"/>
      <c r="K147" s="10"/>
      <c r="L147" s="10"/>
      <c r="M147" s="10"/>
      <c r="N147" s="10"/>
      <c r="O147" s="10"/>
    </row>
    <row r="148" spans="1:15" ht="18.75" customHeight="1" x14ac:dyDescent="0.45">
      <c r="A148" s="2" t="s">
        <v>94</v>
      </c>
      <c r="B148" s="43">
        <v>0</v>
      </c>
      <c r="C148" s="95">
        <v>0</v>
      </c>
      <c r="D148" s="43">
        <v>0</v>
      </c>
      <c r="E148" s="43">
        <v>2</v>
      </c>
      <c r="F148" s="95">
        <v>0.4</v>
      </c>
      <c r="G148" s="43">
        <v>500000</v>
      </c>
      <c r="H148" s="43">
        <v>10</v>
      </c>
      <c r="I148" s="95">
        <v>1</v>
      </c>
      <c r="J148" s="43">
        <v>100000</v>
      </c>
      <c r="K148" s="43">
        <v>0</v>
      </c>
      <c r="L148" s="43">
        <v>0</v>
      </c>
      <c r="M148" s="43">
        <v>3000</v>
      </c>
      <c r="N148" s="43">
        <v>100000</v>
      </c>
      <c r="O148" s="43">
        <f>D148+G148+J148+L148+N148</f>
        <v>700000</v>
      </c>
    </row>
    <row r="149" spans="1:15" ht="18.75" customHeight="1" x14ac:dyDescent="0.45">
      <c r="A149" s="2" t="s">
        <v>95</v>
      </c>
      <c r="B149" s="43">
        <v>0</v>
      </c>
      <c r="C149" s="95">
        <v>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f t="shared" ref="O149:O163" si="27">D149+G149+J149+L149+N149</f>
        <v>0</v>
      </c>
    </row>
    <row r="150" spans="1:15" ht="18.75" customHeight="1" x14ac:dyDescent="0.45">
      <c r="A150" s="2" t="s">
        <v>96</v>
      </c>
      <c r="B150" s="43">
        <v>0</v>
      </c>
      <c r="C150" s="95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f t="shared" si="27"/>
        <v>0</v>
      </c>
    </row>
    <row r="151" spans="1:15" ht="18.75" customHeight="1" x14ac:dyDescent="0.45">
      <c r="A151" s="2" t="s">
        <v>97</v>
      </c>
      <c r="B151" s="43">
        <v>7</v>
      </c>
      <c r="C151" s="95">
        <v>4081</v>
      </c>
      <c r="D151" s="43">
        <v>9300000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f t="shared" si="27"/>
        <v>9300000</v>
      </c>
    </row>
    <row r="152" spans="1:15" ht="18.75" customHeight="1" x14ac:dyDescent="0.45">
      <c r="A152" s="2" t="s">
        <v>98</v>
      </c>
      <c r="B152" s="43">
        <v>0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f t="shared" si="27"/>
        <v>0</v>
      </c>
    </row>
    <row r="153" spans="1:15" ht="18.75" customHeight="1" x14ac:dyDescent="0.45">
      <c r="A153" s="2" t="s">
        <v>99</v>
      </c>
      <c r="B153" s="43">
        <v>0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f t="shared" si="27"/>
        <v>0</v>
      </c>
    </row>
    <row r="154" spans="1:15" ht="18.75" customHeight="1" x14ac:dyDescent="0.45">
      <c r="A154" s="2" t="s">
        <v>100</v>
      </c>
      <c r="B154" s="43">
        <v>0</v>
      </c>
      <c r="C154" s="43">
        <v>0</v>
      </c>
      <c r="D154" s="43">
        <v>0</v>
      </c>
      <c r="E154" s="36">
        <v>5</v>
      </c>
      <c r="F154" s="103">
        <v>5</v>
      </c>
      <c r="G154" s="36">
        <v>500000</v>
      </c>
      <c r="H154" s="36">
        <v>3</v>
      </c>
      <c r="I154" s="103">
        <v>0.8</v>
      </c>
      <c r="J154" s="36">
        <v>350000</v>
      </c>
      <c r="K154" s="36">
        <v>22</v>
      </c>
      <c r="L154" s="36">
        <v>465000</v>
      </c>
      <c r="M154" s="43">
        <v>10000</v>
      </c>
      <c r="N154" s="43">
        <v>500000</v>
      </c>
      <c r="O154" s="43">
        <f t="shared" si="27"/>
        <v>1815000</v>
      </c>
    </row>
    <row r="155" spans="1:15" ht="18.75" customHeight="1" x14ac:dyDescent="0.45">
      <c r="A155" s="2" t="s">
        <v>101</v>
      </c>
      <c r="B155" s="36">
        <v>15</v>
      </c>
      <c r="C155" s="89">
        <v>24</v>
      </c>
      <c r="D155" s="36">
        <v>24700000</v>
      </c>
      <c r="E155" s="36">
        <v>0</v>
      </c>
      <c r="F155" s="89">
        <v>0</v>
      </c>
      <c r="G155" s="36">
        <v>0</v>
      </c>
      <c r="H155" s="36">
        <v>0</v>
      </c>
      <c r="I155" s="89">
        <v>0</v>
      </c>
      <c r="J155" s="36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f t="shared" si="27"/>
        <v>24700000</v>
      </c>
    </row>
    <row r="156" spans="1:15" ht="18.75" customHeight="1" x14ac:dyDescent="0.45">
      <c r="A156" s="2" t="s">
        <v>102</v>
      </c>
      <c r="B156" s="43">
        <v>0</v>
      </c>
      <c r="C156" s="95">
        <v>0</v>
      </c>
      <c r="D156" s="43">
        <v>0</v>
      </c>
      <c r="E156" s="43">
        <v>0</v>
      </c>
      <c r="F156" s="95">
        <v>0</v>
      </c>
      <c r="G156" s="43">
        <v>0</v>
      </c>
      <c r="H156" s="43">
        <v>2</v>
      </c>
      <c r="I156" s="95">
        <v>1.2</v>
      </c>
      <c r="J156" s="43">
        <v>312000</v>
      </c>
      <c r="K156" s="43">
        <v>0</v>
      </c>
      <c r="L156" s="43">
        <v>0</v>
      </c>
      <c r="M156" s="43">
        <v>0</v>
      </c>
      <c r="N156" s="43">
        <v>0</v>
      </c>
      <c r="O156" s="43">
        <f t="shared" si="27"/>
        <v>312000</v>
      </c>
    </row>
    <row r="157" spans="1:15" ht="18.75" customHeight="1" x14ac:dyDescent="0.45">
      <c r="A157" s="2" t="s">
        <v>103</v>
      </c>
      <c r="B157" s="43">
        <v>0</v>
      </c>
      <c r="C157" s="95">
        <v>0</v>
      </c>
      <c r="D157" s="43">
        <v>0</v>
      </c>
      <c r="E157" s="36">
        <v>7</v>
      </c>
      <c r="F157" s="89">
        <v>28.4</v>
      </c>
      <c r="G157" s="36">
        <v>5233000</v>
      </c>
      <c r="H157" s="43">
        <v>0</v>
      </c>
      <c r="I157" s="89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f t="shared" si="27"/>
        <v>5233000</v>
      </c>
    </row>
    <row r="158" spans="1:15" ht="18.75" customHeight="1" x14ac:dyDescent="0.45">
      <c r="A158" s="2" t="s">
        <v>190</v>
      </c>
      <c r="B158" s="43">
        <v>0</v>
      </c>
      <c r="C158" s="95">
        <v>0</v>
      </c>
      <c r="D158" s="43">
        <v>0</v>
      </c>
      <c r="E158" s="36">
        <v>8</v>
      </c>
      <c r="F158" s="103">
        <v>17.53</v>
      </c>
      <c r="G158" s="36">
        <v>1121087</v>
      </c>
      <c r="H158" s="36">
        <v>4</v>
      </c>
      <c r="I158" s="103">
        <v>1.06</v>
      </c>
      <c r="J158" s="36">
        <v>266000</v>
      </c>
      <c r="K158" s="43">
        <v>0</v>
      </c>
      <c r="L158" s="43">
        <v>0</v>
      </c>
      <c r="M158" s="43">
        <v>0</v>
      </c>
      <c r="N158" s="43">
        <v>0</v>
      </c>
      <c r="O158" s="43">
        <f t="shared" si="27"/>
        <v>1387087</v>
      </c>
    </row>
    <row r="159" spans="1:15" ht="18.75" customHeight="1" x14ac:dyDescent="0.45">
      <c r="A159" s="2" t="s">
        <v>104</v>
      </c>
      <c r="B159" s="43">
        <v>0</v>
      </c>
      <c r="C159" s="95">
        <v>0</v>
      </c>
      <c r="D159" s="43">
        <v>0</v>
      </c>
      <c r="E159" s="36">
        <v>2</v>
      </c>
      <c r="F159" s="103">
        <v>63</v>
      </c>
      <c r="G159" s="36">
        <v>6500000</v>
      </c>
      <c r="H159" s="43">
        <v>9</v>
      </c>
      <c r="I159" s="103">
        <v>11.3</v>
      </c>
      <c r="J159" s="36">
        <v>3499200</v>
      </c>
      <c r="K159" s="36">
        <v>32</v>
      </c>
      <c r="L159" s="36">
        <v>646800</v>
      </c>
      <c r="M159" s="43">
        <v>69000</v>
      </c>
      <c r="N159" s="43">
        <v>1000000</v>
      </c>
      <c r="O159" s="43">
        <f t="shared" si="27"/>
        <v>11646000</v>
      </c>
    </row>
    <row r="160" spans="1:15" ht="18.75" customHeight="1" x14ac:dyDescent="0.45">
      <c r="A160" s="2" t="s">
        <v>105</v>
      </c>
      <c r="B160" s="36">
        <v>16</v>
      </c>
      <c r="C160" s="89">
        <v>18.53</v>
      </c>
      <c r="D160" s="36">
        <v>36650000</v>
      </c>
      <c r="E160" s="36">
        <v>11</v>
      </c>
      <c r="F160" s="89">
        <v>40.42</v>
      </c>
      <c r="G160" s="36">
        <v>7848000</v>
      </c>
      <c r="H160" s="36">
        <v>7</v>
      </c>
      <c r="I160" s="89">
        <v>30</v>
      </c>
      <c r="J160" s="36">
        <v>6318400</v>
      </c>
      <c r="K160" s="43">
        <v>0</v>
      </c>
      <c r="L160" s="43">
        <v>0</v>
      </c>
      <c r="M160" s="43">
        <v>0</v>
      </c>
      <c r="N160" s="43">
        <v>0</v>
      </c>
      <c r="O160" s="43">
        <f t="shared" si="27"/>
        <v>50816400</v>
      </c>
    </row>
    <row r="161" spans="1:15" ht="18.75" customHeight="1" x14ac:dyDescent="0.45">
      <c r="A161" s="2" t="s">
        <v>106</v>
      </c>
      <c r="B161" s="36">
        <v>7</v>
      </c>
      <c r="C161" s="89">
        <v>7.9</v>
      </c>
      <c r="D161" s="36">
        <v>6140000</v>
      </c>
      <c r="E161" s="43">
        <v>4</v>
      </c>
      <c r="F161" s="95">
        <v>4</v>
      </c>
      <c r="G161" s="43">
        <v>400000</v>
      </c>
      <c r="H161" s="36">
        <v>6</v>
      </c>
      <c r="I161" s="95">
        <v>3.5</v>
      </c>
      <c r="J161" s="36">
        <v>962500</v>
      </c>
      <c r="K161" s="43">
        <v>0</v>
      </c>
      <c r="L161" s="43">
        <v>0</v>
      </c>
      <c r="M161" s="43">
        <v>0</v>
      </c>
      <c r="N161" s="43">
        <v>0</v>
      </c>
      <c r="O161" s="43">
        <f t="shared" si="27"/>
        <v>7502500</v>
      </c>
    </row>
    <row r="162" spans="1:15" ht="18.75" customHeight="1" x14ac:dyDescent="0.45">
      <c r="A162" s="2" t="s">
        <v>107</v>
      </c>
      <c r="B162" s="43">
        <v>0</v>
      </c>
      <c r="C162" s="95">
        <v>0</v>
      </c>
      <c r="D162" s="43">
        <v>0</v>
      </c>
      <c r="E162" s="43">
        <v>6</v>
      </c>
      <c r="F162" s="95">
        <v>6.7149999999999999</v>
      </c>
      <c r="G162" s="43">
        <v>827000</v>
      </c>
      <c r="H162" s="43">
        <v>5</v>
      </c>
      <c r="I162" s="95">
        <v>4.3</v>
      </c>
      <c r="J162" s="43">
        <v>338600</v>
      </c>
      <c r="K162" s="43">
        <v>0</v>
      </c>
      <c r="L162" s="43">
        <v>0</v>
      </c>
      <c r="M162" s="43">
        <v>0</v>
      </c>
      <c r="N162" s="43">
        <v>0</v>
      </c>
      <c r="O162" s="43">
        <f t="shared" si="27"/>
        <v>1165600</v>
      </c>
    </row>
    <row r="163" spans="1:15" ht="18.75" customHeight="1" x14ac:dyDescent="0.45">
      <c r="A163" s="2" t="s">
        <v>108</v>
      </c>
      <c r="B163" s="43">
        <v>1</v>
      </c>
      <c r="C163" s="95">
        <v>1.6259999999999999</v>
      </c>
      <c r="D163" s="43">
        <v>2100000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f t="shared" si="27"/>
        <v>2100000</v>
      </c>
    </row>
    <row r="164" spans="1:15" ht="18.75" customHeight="1" x14ac:dyDescent="0.45">
      <c r="A164" s="3" t="s">
        <v>109</v>
      </c>
      <c r="B164" s="43">
        <v>0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</row>
    <row r="165" spans="1:15" ht="18.75" customHeight="1" x14ac:dyDescent="0.45">
      <c r="A165" s="33" t="s">
        <v>0</v>
      </c>
      <c r="B165" s="34">
        <f>SUM(B148:B164)</f>
        <v>46</v>
      </c>
      <c r="C165" s="84">
        <f>SUM(C148:C164)</f>
        <v>4133.0559999999996</v>
      </c>
      <c r="D165" s="34">
        <f t="shared" ref="D165:M165" si="28">SUM(D148:D164)</f>
        <v>78890000</v>
      </c>
      <c r="E165" s="34">
        <f t="shared" si="28"/>
        <v>45</v>
      </c>
      <c r="F165" s="84">
        <f>SUM(F148:F164)</f>
        <v>165.465</v>
      </c>
      <c r="G165" s="34">
        <f t="shared" si="28"/>
        <v>22929087</v>
      </c>
      <c r="H165" s="34">
        <f t="shared" si="28"/>
        <v>46</v>
      </c>
      <c r="I165" s="84">
        <f t="shared" si="28"/>
        <v>53.16</v>
      </c>
      <c r="J165" s="34">
        <f t="shared" si="28"/>
        <v>12146700</v>
      </c>
      <c r="K165" s="34">
        <f t="shared" si="28"/>
        <v>54</v>
      </c>
      <c r="L165" s="34">
        <f t="shared" si="28"/>
        <v>1111800</v>
      </c>
      <c r="M165" s="34">
        <f t="shared" si="28"/>
        <v>82000</v>
      </c>
      <c r="N165" s="34">
        <f>SUM(N148:N164)</f>
        <v>1600000</v>
      </c>
      <c r="O165" s="34">
        <f>D165+G165+J165+L165+N165</f>
        <v>116677587</v>
      </c>
    </row>
    <row r="166" spans="1:15" ht="18.75" customHeight="1" x14ac:dyDescent="0.45">
      <c r="A166" s="1" t="s">
        <v>214</v>
      </c>
      <c r="B166" s="10"/>
      <c r="C166" s="86"/>
      <c r="D166" s="10"/>
      <c r="E166" s="10"/>
      <c r="F166" s="86"/>
      <c r="G166" s="10"/>
      <c r="H166" s="10"/>
      <c r="I166" s="86"/>
      <c r="J166" s="10"/>
      <c r="K166" s="10"/>
      <c r="L166" s="10"/>
      <c r="M166" s="10"/>
      <c r="N166" s="10"/>
      <c r="O166" s="10"/>
    </row>
    <row r="167" spans="1:15" ht="18.75" customHeight="1" x14ac:dyDescent="0.45">
      <c r="A167" s="2" t="s">
        <v>110</v>
      </c>
      <c r="B167" s="43">
        <v>12</v>
      </c>
      <c r="C167" s="95">
        <v>20.94</v>
      </c>
      <c r="D167" s="43">
        <v>8466271.0199999996</v>
      </c>
      <c r="E167" s="43">
        <v>0</v>
      </c>
      <c r="F167" s="8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28800</v>
      </c>
      <c r="N167" s="43">
        <v>1012032</v>
      </c>
      <c r="O167" s="43">
        <f t="shared" ref="O167:O181" si="29">D167+G167+J167+L167+N167</f>
        <v>9478303.0199999996</v>
      </c>
    </row>
    <row r="168" spans="1:15" ht="18.75" customHeight="1" x14ac:dyDescent="0.45">
      <c r="A168" s="2" t="s">
        <v>111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20</v>
      </c>
      <c r="I168" s="43">
        <v>0.8</v>
      </c>
      <c r="J168" s="43">
        <v>600000</v>
      </c>
      <c r="K168" s="43">
        <v>0</v>
      </c>
      <c r="L168" s="43">
        <v>0</v>
      </c>
      <c r="M168" s="43">
        <v>0</v>
      </c>
      <c r="N168" s="43">
        <v>0</v>
      </c>
      <c r="O168" s="43">
        <f t="shared" si="29"/>
        <v>600000</v>
      </c>
    </row>
    <row r="169" spans="1:15" ht="18.75" customHeight="1" x14ac:dyDescent="0.45">
      <c r="A169" s="5" t="s">
        <v>112</v>
      </c>
      <c r="B169" s="43">
        <v>0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f t="shared" si="29"/>
        <v>0</v>
      </c>
    </row>
    <row r="170" spans="1:15" ht="18.75" customHeight="1" x14ac:dyDescent="0.45">
      <c r="A170" s="5" t="s">
        <v>113</v>
      </c>
      <c r="B170" s="43">
        <v>0</v>
      </c>
      <c r="C170" s="43">
        <v>0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f t="shared" si="29"/>
        <v>0</v>
      </c>
    </row>
    <row r="171" spans="1:15" ht="18.75" customHeight="1" x14ac:dyDescent="0.45">
      <c r="A171" s="5" t="s">
        <v>114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f t="shared" si="29"/>
        <v>0</v>
      </c>
    </row>
    <row r="172" spans="1:15" ht="18.75" customHeight="1" x14ac:dyDescent="0.45">
      <c r="A172" s="5" t="s">
        <v>115</v>
      </c>
      <c r="B172" s="39">
        <v>1</v>
      </c>
      <c r="C172" s="100">
        <v>1</v>
      </c>
      <c r="D172" s="39">
        <v>800000</v>
      </c>
      <c r="E172" s="43">
        <v>0</v>
      </c>
      <c r="F172" s="43">
        <v>0</v>
      </c>
      <c r="G172" s="43">
        <v>0</v>
      </c>
      <c r="H172" s="43">
        <v>2</v>
      </c>
      <c r="I172" s="43">
        <v>3</v>
      </c>
      <c r="J172" s="43">
        <v>1429470</v>
      </c>
      <c r="K172" s="43">
        <v>0</v>
      </c>
      <c r="L172" s="43">
        <v>0</v>
      </c>
      <c r="M172" s="43">
        <v>47284</v>
      </c>
      <c r="N172" s="43">
        <v>1702224</v>
      </c>
      <c r="O172" s="43">
        <f t="shared" si="29"/>
        <v>3931694</v>
      </c>
    </row>
    <row r="173" spans="1:15" ht="18.75" customHeight="1" x14ac:dyDescent="0.45">
      <c r="A173" s="5" t="s">
        <v>116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f t="shared" si="29"/>
        <v>0</v>
      </c>
    </row>
    <row r="174" spans="1:15" ht="18.75" customHeight="1" x14ac:dyDescent="0.45">
      <c r="A174" s="5" t="s">
        <v>117</v>
      </c>
      <c r="B174" s="39">
        <v>0</v>
      </c>
      <c r="C174" s="39">
        <v>0</v>
      </c>
      <c r="D174" s="39">
        <v>0</v>
      </c>
      <c r="E174" s="39">
        <v>0</v>
      </c>
      <c r="F174" s="39">
        <v>0</v>
      </c>
      <c r="G174" s="39">
        <v>0</v>
      </c>
      <c r="H174" s="39">
        <v>1</v>
      </c>
      <c r="I174" s="95">
        <v>1.5</v>
      </c>
      <c r="J174" s="39">
        <v>880000</v>
      </c>
      <c r="K174" s="43">
        <v>0</v>
      </c>
      <c r="L174" s="43">
        <v>0</v>
      </c>
      <c r="M174" s="43">
        <v>11000</v>
      </c>
      <c r="N174" s="43">
        <v>400000</v>
      </c>
      <c r="O174" s="43">
        <f t="shared" si="29"/>
        <v>1280000</v>
      </c>
    </row>
    <row r="175" spans="1:15" ht="18.75" customHeight="1" x14ac:dyDescent="0.45">
      <c r="A175" s="5" t="s">
        <v>118</v>
      </c>
      <c r="B175" s="43">
        <v>9</v>
      </c>
      <c r="C175" s="95">
        <v>19.632000000000001</v>
      </c>
      <c r="D175" s="43">
        <v>9000000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16000</v>
      </c>
      <c r="N175" s="43">
        <v>560000</v>
      </c>
      <c r="O175" s="43">
        <f t="shared" si="29"/>
        <v>9560000</v>
      </c>
    </row>
    <row r="176" spans="1:15" ht="18.75" customHeight="1" x14ac:dyDescent="0.45">
      <c r="A176" s="5" t="s">
        <v>119</v>
      </c>
      <c r="B176" s="43">
        <v>0</v>
      </c>
      <c r="C176" s="43">
        <v>0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f t="shared" si="29"/>
        <v>0</v>
      </c>
    </row>
    <row r="177" spans="1:15" ht="18.75" customHeight="1" x14ac:dyDescent="0.45">
      <c r="A177" s="5" t="s">
        <v>120</v>
      </c>
      <c r="B177" s="43">
        <v>0</v>
      </c>
      <c r="C177" s="43">
        <v>0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f t="shared" si="29"/>
        <v>0</v>
      </c>
    </row>
    <row r="178" spans="1:15" ht="18.75" customHeight="1" x14ac:dyDescent="0.45">
      <c r="A178" s="5" t="s">
        <v>121</v>
      </c>
      <c r="B178" s="43">
        <v>0</v>
      </c>
      <c r="C178" s="43">
        <v>0</v>
      </c>
      <c r="D178" s="43">
        <v>0</v>
      </c>
      <c r="E178" s="43">
        <v>0</v>
      </c>
      <c r="F178" s="43">
        <v>0</v>
      </c>
      <c r="G178" s="43">
        <v>0</v>
      </c>
      <c r="H178" s="43">
        <v>21</v>
      </c>
      <c r="I178" s="43">
        <v>0</v>
      </c>
      <c r="J178" s="43">
        <v>870000</v>
      </c>
      <c r="K178" s="43">
        <v>0</v>
      </c>
      <c r="L178" s="43">
        <v>0</v>
      </c>
      <c r="M178" s="43">
        <v>8380</v>
      </c>
      <c r="N178" s="43">
        <v>325000</v>
      </c>
      <c r="O178" s="43">
        <f t="shared" si="29"/>
        <v>1195000</v>
      </c>
    </row>
    <row r="179" spans="1:15" ht="18.75" customHeight="1" x14ac:dyDescent="0.45">
      <c r="A179" s="5" t="s">
        <v>122</v>
      </c>
      <c r="B179" s="43">
        <v>0</v>
      </c>
      <c r="C179" s="43">
        <v>0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f t="shared" si="29"/>
        <v>0</v>
      </c>
    </row>
    <row r="180" spans="1:15" ht="18.75" customHeight="1" x14ac:dyDescent="0.45">
      <c r="A180" s="5" t="s">
        <v>123</v>
      </c>
      <c r="B180" s="43">
        <v>0</v>
      </c>
      <c r="C180" s="43">
        <v>0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f t="shared" si="29"/>
        <v>0</v>
      </c>
    </row>
    <row r="181" spans="1:15" ht="18.75" customHeight="1" x14ac:dyDescent="0.45">
      <c r="A181" s="3" t="s">
        <v>124</v>
      </c>
      <c r="B181" s="43">
        <v>0</v>
      </c>
      <c r="C181" s="43">
        <v>0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f t="shared" si="29"/>
        <v>0</v>
      </c>
    </row>
    <row r="182" spans="1:15" ht="18.75" customHeight="1" x14ac:dyDescent="0.45">
      <c r="A182" s="33" t="s">
        <v>0</v>
      </c>
      <c r="B182" s="34">
        <f>SUM(B167:B181)</f>
        <v>22</v>
      </c>
      <c r="C182" s="84">
        <f>SUM(C167:C181)</f>
        <v>41.572000000000003</v>
      </c>
      <c r="D182" s="34">
        <f t="shared" ref="D182:N182" si="30">SUM(D167:D181)</f>
        <v>18266271.02</v>
      </c>
      <c r="E182" s="34">
        <f t="shared" si="30"/>
        <v>0</v>
      </c>
      <c r="F182" s="84">
        <f t="shared" si="30"/>
        <v>0</v>
      </c>
      <c r="G182" s="34">
        <f t="shared" si="30"/>
        <v>0</v>
      </c>
      <c r="H182" s="34">
        <f t="shared" si="30"/>
        <v>44</v>
      </c>
      <c r="I182" s="84">
        <f>SUM(I167:I181)</f>
        <v>5.3</v>
      </c>
      <c r="J182" s="34">
        <f t="shared" si="30"/>
        <v>3779470</v>
      </c>
      <c r="K182" s="34">
        <f t="shared" si="30"/>
        <v>0</v>
      </c>
      <c r="L182" s="34">
        <f t="shared" si="30"/>
        <v>0</v>
      </c>
      <c r="M182" s="34">
        <f t="shared" si="30"/>
        <v>111464</v>
      </c>
      <c r="N182" s="34">
        <f t="shared" si="30"/>
        <v>3999256</v>
      </c>
      <c r="O182" s="34">
        <f>D182+G182+J182+L182+N182</f>
        <v>26044997.02</v>
      </c>
    </row>
    <row r="183" spans="1:15" ht="18.75" customHeight="1" x14ac:dyDescent="0.45">
      <c r="A183" s="1" t="s">
        <v>215</v>
      </c>
      <c r="B183" s="10"/>
      <c r="C183" s="86"/>
      <c r="D183" s="10"/>
      <c r="E183" s="10"/>
      <c r="F183" s="86"/>
      <c r="G183" s="10"/>
      <c r="H183" s="10"/>
      <c r="I183" s="86"/>
      <c r="J183" s="10"/>
      <c r="K183" s="10"/>
      <c r="L183" s="10"/>
      <c r="M183" s="10"/>
      <c r="N183" s="10"/>
      <c r="O183" s="10"/>
    </row>
    <row r="184" spans="1:15" ht="18.75" customHeight="1" x14ac:dyDescent="0.45">
      <c r="A184" s="2" t="s">
        <v>125</v>
      </c>
      <c r="B184" s="43">
        <v>0</v>
      </c>
      <c r="C184" s="43"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14400</v>
      </c>
      <c r="N184" s="43">
        <v>504000</v>
      </c>
      <c r="O184" s="43">
        <f>D184+G184+J184+L184+N184</f>
        <v>504000</v>
      </c>
    </row>
    <row r="185" spans="1:15" ht="18.75" customHeight="1" x14ac:dyDescent="0.45">
      <c r="A185" s="2" t="s">
        <v>126</v>
      </c>
      <c r="B185" s="43">
        <v>0</v>
      </c>
      <c r="C185" s="43">
        <v>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f t="shared" ref="O185:O190" si="31">D185+G185+J185+L185+N185</f>
        <v>0</v>
      </c>
    </row>
    <row r="186" spans="1:15" ht="18.75" customHeight="1" x14ac:dyDescent="0.45">
      <c r="A186" s="2" t="s">
        <v>127</v>
      </c>
      <c r="B186" s="43">
        <v>0</v>
      </c>
      <c r="C186" s="43">
        <v>0</v>
      </c>
      <c r="D186" s="43">
        <v>0</v>
      </c>
      <c r="E186" s="43">
        <v>0</v>
      </c>
      <c r="F186" s="43">
        <v>0</v>
      </c>
      <c r="G186" s="43">
        <v>0</v>
      </c>
      <c r="H186" s="65">
        <v>1</v>
      </c>
      <c r="I186" s="95">
        <v>1</v>
      </c>
      <c r="J186" s="65">
        <v>38000</v>
      </c>
      <c r="K186" s="43">
        <v>0</v>
      </c>
      <c r="L186" s="43">
        <v>0</v>
      </c>
      <c r="M186" s="43">
        <v>4000</v>
      </c>
      <c r="N186" s="43">
        <v>141800</v>
      </c>
      <c r="O186" s="43">
        <f t="shared" si="31"/>
        <v>179800</v>
      </c>
    </row>
    <row r="187" spans="1:15" ht="18.75" customHeight="1" x14ac:dyDescent="0.45">
      <c r="A187" s="2" t="s">
        <v>128</v>
      </c>
      <c r="B187" s="43">
        <v>0</v>
      </c>
      <c r="C187" s="43">
        <v>0</v>
      </c>
      <c r="D187" s="43">
        <v>0</v>
      </c>
      <c r="E187" s="43">
        <v>0</v>
      </c>
      <c r="F187" s="43">
        <v>0</v>
      </c>
      <c r="G187" s="43">
        <v>0</v>
      </c>
      <c r="H187" s="43">
        <v>10</v>
      </c>
      <c r="I187" s="95">
        <v>2</v>
      </c>
      <c r="J187" s="43">
        <v>400000</v>
      </c>
      <c r="K187" s="43">
        <v>10</v>
      </c>
      <c r="L187" s="43">
        <v>400000</v>
      </c>
      <c r="M187" s="43">
        <v>33000</v>
      </c>
      <c r="N187" s="43">
        <v>1167210</v>
      </c>
      <c r="O187" s="43">
        <f t="shared" si="31"/>
        <v>1967210</v>
      </c>
    </row>
    <row r="188" spans="1:15" ht="18.75" customHeight="1" x14ac:dyDescent="0.45">
      <c r="A188" s="2" t="s">
        <v>129</v>
      </c>
      <c r="B188" s="36">
        <v>1</v>
      </c>
      <c r="C188" s="83">
        <v>0.98</v>
      </c>
      <c r="D188" s="36">
        <v>1200000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43">
        <f t="shared" si="31"/>
        <v>1200000</v>
      </c>
    </row>
    <row r="189" spans="1:15" ht="18.75" customHeight="1" x14ac:dyDescent="0.45">
      <c r="A189" s="3" t="s">
        <v>130</v>
      </c>
      <c r="B189" s="43">
        <v>1</v>
      </c>
      <c r="C189" s="43">
        <v>1.5</v>
      </c>
      <c r="D189" s="43">
        <v>480000</v>
      </c>
      <c r="E189" s="43">
        <v>2</v>
      </c>
      <c r="F189" s="95">
        <v>3</v>
      </c>
      <c r="G189" s="43">
        <v>700000</v>
      </c>
      <c r="H189" s="36">
        <v>6</v>
      </c>
      <c r="I189" s="95">
        <v>11.45</v>
      </c>
      <c r="J189" s="36">
        <v>2286200</v>
      </c>
      <c r="K189" s="36">
        <v>0</v>
      </c>
      <c r="L189" s="36">
        <v>0</v>
      </c>
      <c r="M189" s="36">
        <v>0</v>
      </c>
      <c r="N189" s="36">
        <v>0</v>
      </c>
      <c r="O189" s="43">
        <f t="shared" si="31"/>
        <v>3466200</v>
      </c>
    </row>
    <row r="190" spans="1:15" ht="18.75" customHeight="1" x14ac:dyDescent="0.45">
      <c r="A190" s="35" t="s">
        <v>311</v>
      </c>
      <c r="B190" s="43">
        <v>0</v>
      </c>
      <c r="C190" s="43">
        <v>0</v>
      </c>
      <c r="D190" s="43">
        <v>0</v>
      </c>
      <c r="E190" s="65">
        <v>2</v>
      </c>
      <c r="F190" s="89">
        <v>1</v>
      </c>
      <c r="G190" s="65">
        <v>1000000</v>
      </c>
      <c r="H190" s="45">
        <v>4</v>
      </c>
      <c r="I190" s="89">
        <v>4</v>
      </c>
      <c r="J190" s="45">
        <v>400000</v>
      </c>
      <c r="K190" s="36">
        <v>0</v>
      </c>
      <c r="L190" s="36">
        <v>0</v>
      </c>
      <c r="M190" s="43">
        <v>47080</v>
      </c>
      <c r="N190" s="43">
        <v>1647800</v>
      </c>
      <c r="O190" s="43">
        <f t="shared" si="31"/>
        <v>3047800</v>
      </c>
    </row>
    <row r="191" spans="1:15" ht="18.75" customHeight="1" x14ac:dyDescent="0.45">
      <c r="A191" s="33" t="s">
        <v>0</v>
      </c>
      <c r="B191" s="34">
        <f>SUM(B184:B190)</f>
        <v>2</v>
      </c>
      <c r="C191" s="84">
        <f t="shared" ref="C191:N191" si="32">SUM(C184:C190)</f>
        <v>2.48</v>
      </c>
      <c r="D191" s="34">
        <f t="shared" si="32"/>
        <v>1680000</v>
      </c>
      <c r="E191" s="34">
        <f t="shared" si="32"/>
        <v>4</v>
      </c>
      <c r="F191" s="84">
        <f t="shared" si="32"/>
        <v>4</v>
      </c>
      <c r="G191" s="34">
        <f t="shared" si="32"/>
        <v>1700000</v>
      </c>
      <c r="H191" s="34">
        <f t="shared" si="32"/>
        <v>21</v>
      </c>
      <c r="I191" s="84">
        <f t="shared" si="32"/>
        <v>18.45</v>
      </c>
      <c r="J191" s="34">
        <f t="shared" si="32"/>
        <v>3124200</v>
      </c>
      <c r="K191" s="34">
        <f t="shared" si="32"/>
        <v>10</v>
      </c>
      <c r="L191" s="34">
        <f t="shared" si="32"/>
        <v>400000</v>
      </c>
      <c r="M191" s="34">
        <f t="shared" si="32"/>
        <v>98480</v>
      </c>
      <c r="N191" s="34">
        <f t="shared" si="32"/>
        <v>3460810</v>
      </c>
      <c r="O191" s="34">
        <f>D191+G191+J191+L191+N191</f>
        <v>10365010</v>
      </c>
    </row>
    <row r="192" spans="1:15" ht="18.75" customHeight="1" x14ac:dyDescent="0.45">
      <c r="A192" s="1" t="s">
        <v>216</v>
      </c>
      <c r="B192" s="10"/>
      <c r="C192" s="86"/>
      <c r="D192" s="10"/>
      <c r="E192" s="10"/>
      <c r="F192" s="86"/>
      <c r="G192" s="10"/>
      <c r="H192" s="10"/>
      <c r="I192" s="86"/>
      <c r="J192" s="10"/>
      <c r="K192" s="10"/>
      <c r="L192" s="10"/>
      <c r="M192" s="10"/>
      <c r="N192" s="10"/>
      <c r="O192" s="10"/>
    </row>
    <row r="193" spans="1:15" ht="18.75" customHeight="1" x14ac:dyDescent="0.45">
      <c r="A193" s="2" t="s">
        <v>131</v>
      </c>
      <c r="B193" s="43">
        <v>0</v>
      </c>
      <c r="C193" s="43">
        <v>0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f t="shared" ref="O193:O199" si="33">D193+G193+J193+L193+N193</f>
        <v>0</v>
      </c>
    </row>
    <row r="194" spans="1:15" ht="18.75" customHeight="1" x14ac:dyDescent="0.45">
      <c r="A194" s="2" t="s">
        <v>132</v>
      </c>
      <c r="B194" s="43">
        <v>4</v>
      </c>
      <c r="C194" s="43">
        <v>8.4600000000000009</v>
      </c>
      <c r="D194" s="43">
        <v>11800000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f t="shared" si="33"/>
        <v>11800000</v>
      </c>
    </row>
    <row r="195" spans="1:15" ht="18.75" customHeight="1" x14ac:dyDescent="0.45">
      <c r="A195" s="2" t="s">
        <v>133</v>
      </c>
      <c r="B195" s="43">
        <v>0</v>
      </c>
      <c r="C195" s="43">
        <v>0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f t="shared" si="33"/>
        <v>0</v>
      </c>
    </row>
    <row r="196" spans="1:15" ht="18.75" customHeight="1" x14ac:dyDescent="0.45">
      <c r="A196" s="2" t="s">
        <v>134</v>
      </c>
      <c r="B196" s="43">
        <v>0</v>
      </c>
      <c r="C196" s="43">
        <v>0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f t="shared" si="33"/>
        <v>0</v>
      </c>
    </row>
    <row r="197" spans="1:15" ht="18.75" customHeight="1" x14ac:dyDescent="0.45">
      <c r="A197" s="2" t="s">
        <v>184</v>
      </c>
      <c r="B197" s="43">
        <v>4</v>
      </c>
      <c r="C197" s="43">
        <v>12738</v>
      </c>
      <c r="D197" s="43">
        <v>1162936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f t="shared" si="33"/>
        <v>1162936</v>
      </c>
    </row>
    <row r="198" spans="1:15" ht="18.75" customHeight="1" x14ac:dyDescent="0.45">
      <c r="A198" s="2" t="s">
        <v>135</v>
      </c>
      <c r="B198" s="43">
        <v>0</v>
      </c>
      <c r="C198" s="43">
        <v>0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f t="shared" si="33"/>
        <v>0</v>
      </c>
    </row>
    <row r="199" spans="1:15" ht="18.75" customHeight="1" x14ac:dyDescent="0.45">
      <c r="A199" s="2" t="s">
        <v>136</v>
      </c>
      <c r="B199" s="43">
        <v>0</v>
      </c>
      <c r="C199" s="43">
        <v>0</v>
      </c>
      <c r="D199" s="43">
        <v>0</v>
      </c>
      <c r="E199" s="43">
        <v>8</v>
      </c>
      <c r="F199" s="43">
        <v>1</v>
      </c>
      <c r="G199" s="43">
        <v>800000</v>
      </c>
      <c r="H199" s="43">
        <v>10</v>
      </c>
      <c r="I199" s="43">
        <v>1</v>
      </c>
      <c r="J199" s="43">
        <v>500000</v>
      </c>
      <c r="K199" s="43">
        <v>8</v>
      </c>
      <c r="L199" s="43">
        <v>1250000</v>
      </c>
      <c r="M199" s="43">
        <v>5000</v>
      </c>
      <c r="N199" s="43">
        <v>1800000</v>
      </c>
      <c r="O199" s="43">
        <f t="shared" si="33"/>
        <v>4350000</v>
      </c>
    </row>
    <row r="200" spans="1:15" ht="18.75" customHeight="1" x14ac:dyDescent="0.45">
      <c r="A200" s="3" t="s">
        <v>185</v>
      </c>
      <c r="B200" s="43">
        <v>0</v>
      </c>
      <c r="C200" s="43">
        <v>0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65">
        <v>3</v>
      </c>
      <c r="L200" s="65">
        <v>3200000</v>
      </c>
      <c r="M200" s="43">
        <v>0</v>
      </c>
      <c r="N200" s="43">
        <v>0</v>
      </c>
      <c r="O200" s="43">
        <f>D200+G200+J200+L200+N200</f>
        <v>3200000</v>
      </c>
    </row>
    <row r="201" spans="1:15" ht="18.75" customHeight="1" x14ac:dyDescent="0.45">
      <c r="A201" s="33" t="s">
        <v>0</v>
      </c>
      <c r="B201" s="34">
        <f>SUM(B193:B200)</f>
        <v>8</v>
      </c>
      <c r="C201" s="34">
        <f t="shared" ref="C201:N201" si="34">SUM(C193:C200)</f>
        <v>12746.46</v>
      </c>
      <c r="D201" s="34">
        <f t="shared" si="34"/>
        <v>12962936</v>
      </c>
      <c r="E201" s="34">
        <f t="shared" si="34"/>
        <v>8</v>
      </c>
      <c r="F201" s="34">
        <f t="shared" si="34"/>
        <v>1</v>
      </c>
      <c r="G201" s="34">
        <f t="shared" si="34"/>
        <v>800000</v>
      </c>
      <c r="H201" s="34">
        <f t="shared" si="34"/>
        <v>10</v>
      </c>
      <c r="I201" s="94">
        <f>SUM(I193:I200)</f>
        <v>1</v>
      </c>
      <c r="J201" s="34">
        <f t="shared" si="34"/>
        <v>500000</v>
      </c>
      <c r="K201" s="34">
        <f t="shared" si="34"/>
        <v>11</v>
      </c>
      <c r="L201" s="34">
        <f t="shared" si="34"/>
        <v>4450000</v>
      </c>
      <c r="M201" s="34">
        <f t="shared" si="34"/>
        <v>5000</v>
      </c>
      <c r="N201" s="34">
        <f t="shared" si="34"/>
        <v>1800000</v>
      </c>
      <c r="O201" s="34">
        <f>D201+G201+J201+L201+N201</f>
        <v>20512936</v>
      </c>
    </row>
    <row r="202" spans="1:15" ht="18.75" customHeight="1" x14ac:dyDescent="0.45">
      <c r="A202" s="1" t="s">
        <v>217</v>
      </c>
      <c r="B202" s="10"/>
      <c r="C202" s="86"/>
      <c r="D202" s="10"/>
      <c r="E202" s="10"/>
      <c r="F202" s="86"/>
      <c r="G202" s="10"/>
      <c r="H202" s="10"/>
      <c r="I202" s="86"/>
      <c r="J202" s="10"/>
      <c r="K202" s="10"/>
      <c r="L202" s="10"/>
      <c r="M202" s="10"/>
      <c r="N202" s="10"/>
      <c r="O202" s="10"/>
    </row>
    <row r="203" spans="1:15" ht="18.75" customHeight="1" x14ac:dyDescent="0.45">
      <c r="A203" s="2" t="s">
        <v>137</v>
      </c>
      <c r="B203" s="36">
        <v>6</v>
      </c>
      <c r="C203" s="103">
        <v>12.989999999999998</v>
      </c>
      <c r="D203" s="36">
        <v>12474000</v>
      </c>
      <c r="E203" s="36">
        <v>0</v>
      </c>
      <c r="F203" s="83"/>
      <c r="G203" s="36">
        <v>0</v>
      </c>
      <c r="H203" s="36"/>
      <c r="I203" s="83"/>
      <c r="J203" s="36">
        <v>0</v>
      </c>
      <c r="K203" s="36"/>
      <c r="L203" s="36">
        <v>0</v>
      </c>
      <c r="M203" s="107">
        <v>25</v>
      </c>
      <c r="N203" s="107">
        <v>31103500</v>
      </c>
      <c r="O203" s="43">
        <f t="shared" ref="O203:O208" si="35">D203+G203+J203+L203+N203</f>
        <v>43577500</v>
      </c>
    </row>
    <row r="204" spans="1:15" ht="18.75" customHeight="1" x14ac:dyDescent="0.45">
      <c r="A204" s="2" t="s">
        <v>138</v>
      </c>
      <c r="B204" s="65" t="s">
        <v>302</v>
      </c>
      <c r="C204" s="89" t="s">
        <v>302</v>
      </c>
      <c r="D204" s="65">
        <v>0</v>
      </c>
      <c r="E204" s="65" t="s">
        <v>302</v>
      </c>
      <c r="F204" s="83" t="s">
        <v>302</v>
      </c>
      <c r="G204" s="65">
        <v>0</v>
      </c>
      <c r="H204" s="65">
        <v>0</v>
      </c>
      <c r="I204" s="83" t="s">
        <v>302</v>
      </c>
      <c r="J204" s="65">
        <v>0</v>
      </c>
      <c r="K204" s="65" t="s">
        <v>302</v>
      </c>
      <c r="L204" s="65">
        <v>0</v>
      </c>
      <c r="M204" s="107" t="s">
        <v>302</v>
      </c>
      <c r="N204" s="107">
        <v>0</v>
      </c>
      <c r="O204" s="43">
        <f t="shared" si="35"/>
        <v>0</v>
      </c>
    </row>
    <row r="205" spans="1:15" ht="18.75" customHeight="1" x14ac:dyDescent="0.45">
      <c r="A205" s="2" t="s">
        <v>139</v>
      </c>
      <c r="B205" s="36" t="s">
        <v>302</v>
      </c>
      <c r="C205" s="103" t="s">
        <v>302</v>
      </c>
      <c r="D205" s="36">
        <v>0</v>
      </c>
      <c r="E205" s="36" t="s">
        <v>302</v>
      </c>
      <c r="F205" s="36" t="s">
        <v>302</v>
      </c>
      <c r="G205" s="36">
        <v>0</v>
      </c>
      <c r="H205" s="36">
        <v>0</v>
      </c>
      <c r="I205" s="36" t="s">
        <v>302</v>
      </c>
      <c r="J205" s="36">
        <v>0</v>
      </c>
      <c r="K205" s="36" t="s">
        <v>302</v>
      </c>
      <c r="L205" s="36">
        <v>0</v>
      </c>
      <c r="M205" s="107" t="s">
        <v>302</v>
      </c>
      <c r="N205" s="107">
        <v>0</v>
      </c>
      <c r="O205" s="43">
        <f t="shared" si="35"/>
        <v>0</v>
      </c>
    </row>
    <row r="206" spans="1:15" ht="18.75" customHeight="1" x14ac:dyDescent="0.45">
      <c r="A206" s="5" t="s">
        <v>140</v>
      </c>
      <c r="B206" s="65" t="s">
        <v>302</v>
      </c>
      <c r="C206" s="89" t="s">
        <v>302</v>
      </c>
      <c r="D206" s="65">
        <v>0</v>
      </c>
      <c r="E206" s="36" t="s">
        <v>302</v>
      </c>
      <c r="F206" s="36" t="s">
        <v>302</v>
      </c>
      <c r="G206" s="36">
        <v>0</v>
      </c>
      <c r="H206" s="65">
        <v>0</v>
      </c>
      <c r="I206" s="36" t="s">
        <v>302</v>
      </c>
      <c r="J206" s="65">
        <v>0</v>
      </c>
      <c r="K206" s="36" t="s">
        <v>302</v>
      </c>
      <c r="L206" s="36">
        <v>0</v>
      </c>
      <c r="M206" s="107" t="s">
        <v>302</v>
      </c>
      <c r="N206" s="107">
        <v>0</v>
      </c>
      <c r="O206" s="43">
        <f t="shared" si="35"/>
        <v>0</v>
      </c>
    </row>
    <row r="207" spans="1:15" ht="18.75" customHeight="1" x14ac:dyDescent="0.45">
      <c r="A207" s="5" t="s">
        <v>141</v>
      </c>
      <c r="B207" s="65">
        <v>3</v>
      </c>
      <c r="C207" s="89">
        <v>5</v>
      </c>
      <c r="D207" s="65">
        <v>2800000</v>
      </c>
      <c r="E207" s="36"/>
      <c r="F207" s="36"/>
      <c r="G207" s="36">
        <v>0</v>
      </c>
      <c r="H207" s="36">
        <v>5</v>
      </c>
      <c r="I207" s="36">
        <v>0.8</v>
      </c>
      <c r="J207" s="36">
        <v>80000</v>
      </c>
      <c r="K207" s="36"/>
      <c r="L207" s="36"/>
      <c r="M207" s="107">
        <v>304680</v>
      </c>
      <c r="N207" s="107">
        <v>10770438</v>
      </c>
      <c r="O207" s="43">
        <f t="shared" si="35"/>
        <v>13650438</v>
      </c>
    </row>
    <row r="208" spans="1:15" ht="18.75" customHeight="1" x14ac:dyDescent="0.45">
      <c r="A208" s="6" t="s">
        <v>142</v>
      </c>
      <c r="B208" s="36" t="s">
        <v>302</v>
      </c>
      <c r="C208" s="103" t="s">
        <v>302</v>
      </c>
      <c r="D208" s="36">
        <v>0</v>
      </c>
      <c r="E208" s="36" t="s">
        <v>302</v>
      </c>
      <c r="F208" s="36" t="s">
        <v>302</v>
      </c>
      <c r="G208" s="36">
        <v>0</v>
      </c>
      <c r="H208" s="36">
        <v>0</v>
      </c>
      <c r="I208" s="36" t="s">
        <v>302</v>
      </c>
      <c r="J208" s="36">
        <v>0</v>
      </c>
      <c r="K208" s="36" t="s">
        <v>302</v>
      </c>
      <c r="L208" s="36">
        <v>0</v>
      </c>
      <c r="M208" s="107" t="s">
        <v>302</v>
      </c>
      <c r="N208" s="107">
        <v>0</v>
      </c>
      <c r="O208" s="43">
        <f t="shared" si="35"/>
        <v>0</v>
      </c>
    </row>
    <row r="209" spans="1:15" ht="18.75" customHeight="1" x14ac:dyDescent="0.45">
      <c r="A209" s="33" t="s">
        <v>0</v>
      </c>
      <c r="B209" s="34">
        <f>SUM(B203:B208)</f>
        <v>9</v>
      </c>
      <c r="C209" s="84">
        <f>SUM(C203:C208)</f>
        <v>17.989999999999998</v>
      </c>
      <c r="D209" s="34">
        <f t="shared" ref="D209:N209" si="36">SUM(D203:D208)</f>
        <v>15274000</v>
      </c>
      <c r="E209" s="34">
        <f t="shared" si="36"/>
        <v>0</v>
      </c>
      <c r="F209" s="84">
        <f t="shared" si="36"/>
        <v>0</v>
      </c>
      <c r="G209" s="34">
        <f t="shared" si="36"/>
        <v>0</v>
      </c>
      <c r="H209" s="34">
        <f t="shared" si="36"/>
        <v>5</v>
      </c>
      <c r="I209" s="84">
        <f t="shared" si="36"/>
        <v>0.8</v>
      </c>
      <c r="J209" s="34">
        <f t="shared" si="36"/>
        <v>80000</v>
      </c>
      <c r="K209" s="34">
        <f t="shared" si="36"/>
        <v>0</v>
      </c>
      <c r="L209" s="34">
        <f t="shared" si="36"/>
        <v>0</v>
      </c>
      <c r="M209" s="34">
        <f t="shared" si="36"/>
        <v>304705</v>
      </c>
      <c r="N209" s="34">
        <f t="shared" si="36"/>
        <v>41873938</v>
      </c>
      <c r="O209" s="34">
        <f>D209+G209+J209+L209+N209</f>
        <v>57227938</v>
      </c>
    </row>
    <row r="210" spans="1:15" ht="18.75" customHeight="1" x14ac:dyDescent="0.45">
      <c r="A210" s="1" t="s">
        <v>218</v>
      </c>
      <c r="B210" s="10"/>
      <c r="C210" s="86"/>
      <c r="D210" s="10"/>
      <c r="E210" s="10"/>
      <c r="F210" s="86"/>
      <c r="G210" s="10"/>
      <c r="H210" s="10"/>
      <c r="I210" s="86"/>
      <c r="J210" s="10"/>
      <c r="K210" s="10"/>
      <c r="L210" s="10"/>
      <c r="M210" s="10"/>
      <c r="N210" s="10"/>
      <c r="O210" s="10"/>
    </row>
    <row r="211" spans="1:15" ht="18.75" customHeight="1" x14ac:dyDescent="0.45">
      <c r="A211" s="2" t="s">
        <v>143</v>
      </c>
      <c r="B211" s="36">
        <v>0</v>
      </c>
      <c r="C211" s="36">
        <v>0</v>
      </c>
      <c r="D211" s="36">
        <v>0</v>
      </c>
      <c r="E211" s="36">
        <v>0</v>
      </c>
      <c r="F211" s="36"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43">
        <f t="shared" ref="O211:O216" si="37">D211+G211+J211+L211+N211</f>
        <v>0</v>
      </c>
    </row>
    <row r="212" spans="1:15" ht="18.75" customHeight="1" x14ac:dyDescent="0.45">
      <c r="A212" s="5" t="s">
        <v>144</v>
      </c>
      <c r="B212" s="36">
        <v>0</v>
      </c>
      <c r="C212" s="36">
        <v>0</v>
      </c>
      <c r="D212" s="36">
        <v>0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43">
        <f t="shared" si="37"/>
        <v>0</v>
      </c>
    </row>
    <row r="213" spans="1:15" ht="18.75" customHeight="1" x14ac:dyDescent="0.45">
      <c r="A213" s="5" t="s">
        <v>145</v>
      </c>
      <c r="B213" s="36">
        <v>0</v>
      </c>
      <c r="C213" s="36">
        <v>0</v>
      </c>
      <c r="D213" s="36">
        <v>0</v>
      </c>
      <c r="E213" s="36">
        <v>0</v>
      </c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43">
        <f t="shared" si="37"/>
        <v>0</v>
      </c>
    </row>
    <row r="214" spans="1:15" ht="18.75" customHeight="1" x14ac:dyDescent="0.45">
      <c r="A214" s="5" t="s">
        <v>146</v>
      </c>
      <c r="B214" s="36">
        <v>0</v>
      </c>
      <c r="C214" s="36">
        <v>0</v>
      </c>
      <c r="D214" s="36">
        <v>0</v>
      </c>
      <c r="E214" s="36">
        <v>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43">
        <f t="shared" si="37"/>
        <v>0</v>
      </c>
    </row>
    <row r="215" spans="1:15" ht="18.75" customHeight="1" x14ac:dyDescent="0.45">
      <c r="A215" s="5" t="s">
        <v>147</v>
      </c>
      <c r="B215" s="36">
        <v>0</v>
      </c>
      <c r="C215" s="36">
        <v>0</v>
      </c>
      <c r="D215" s="36">
        <v>0</v>
      </c>
      <c r="E215" s="36">
        <v>0</v>
      </c>
      <c r="F215" s="36">
        <v>0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43">
        <f t="shared" si="37"/>
        <v>0</v>
      </c>
    </row>
    <row r="216" spans="1:15" ht="18.75" customHeight="1" x14ac:dyDescent="0.45">
      <c r="A216" s="6" t="s">
        <v>194</v>
      </c>
      <c r="B216" s="36">
        <v>0</v>
      </c>
      <c r="C216" s="36">
        <v>0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43">
        <f t="shared" si="37"/>
        <v>0</v>
      </c>
    </row>
    <row r="217" spans="1:15" ht="18.75" customHeight="1" x14ac:dyDescent="0.45">
      <c r="A217" s="33" t="s">
        <v>0</v>
      </c>
      <c r="B217" s="34">
        <f>SUM(B211:B216)</f>
        <v>0</v>
      </c>
      <c r="C217" s="34">
        <f t="shared" ref="C217:N217" si="38">SUM(C211:C216)</f>
        <v>0</v>
      </c>
      <c r="D217" s="34">
        <f t="shared" si="38"/>
        <v>0</v>
      </c>
      <c r="E217" s="34">
        <f t="shared" si="38"/>
        <v>0</v>
      </c>
      <c r="F217" s="34">
        <f t="shared" si="38"/>
        <v>0</v>
      </c>
      <c r="G217" s="34">
        <f t="shared" si="38"/>
        <v>0</v>
      </c>
      <c r="H217" s="34">
        <f t="shared" si="38"/>
        <v>0</v>
      </c>
      <c r="I217" s="34">
        <f t="shared" si="38"/>
        <v>0</v>
      </c>
      <c r="J217" s="34">
        <f t="shared" si="38"/>
        <v>0</v>
      </c>
      <c r="K217" s="34">
        <f t="shared" si="38"/>
        <v>0</v>
      </c>
      <c r="L217" s="34">
        <f t="shared" si="38"/>
        <v>0</v>
      </c>
      <c r="M217" s="34">
        <f t="shared" si="38"/>
        <v>0</v>
      </c>
      <c r="N217" s="34">
        <f t="shared" si="38"/>
        <v>0</v>
      </c>
      <c r="O217" s="34">
        <f>D217+G217+J217+L217+N217</f>
        <v>0</v>
      </c>
    </row>
    <row r="218" spans="1:15" ht="18.75" customHeight="1" thickBot="1" x14ac:dyDescent="0.5">
      <c r="A218" s="7" t="s">
        <v>148</v>
      </c>
      <c r="B218" s="11">
        <f t="shared" ref="B218:O218" si="39">B14+B23+B36+B47+B60+B73+B98+B116+B132+B146+B165+B182+B191+B201+B209+B217+B83</f>
        <v>231</v>
      </c>
      <c r="C218" s="87">
        <f t="shared" si="39"/>
        <v>18583.870999999999</v>
      </c>
      <c r="D218" s="11">
        <f t="shared" si="39"/>
        <v>268138142.82000002</v>
      </c>
      <c r="E218" s="11">
        <f t="shared" si="39"/>
        <v>171</v>
      </c>
      <c r="F218" s="87">
        <f t="shared" si="39"/>
        <v>2832.3390000000004</v>
      </c>
      <c r="G218" s="11">
        <f t="shared" si="39"/>
        <v>72298087</v>
      </c>
      <c r="H218" s="11">
        <f t="shared" si="39"/>
        <v>2521</v>
      </c>
      <c r="I218" s="87">
        <f t="shared" si="39"/>
        <v>9636.6909999999989</v>
      </c>
      <c r="J218" s="11">
        <f t="shared" si="39"/>
        <v>67956622</v>
      </c>
      <c r="K218" s="11">
        <f t="shared" si="39"/>
        <v>197</v>
      </c>
      <c r="L218" s="11">
        <f t="shared" si="39"/>
        <v>16846300</v>
      </c>
      <c r="M218" s="11">
        <f t="shared" si="39"/>
        <v>1681168</v>
      </c>
      <c r="N218" s="11">
        <f t="shared" si="39"/>
        <v>95483122.159999996</v>
      </c>
      <c r="O218" s="11">
        <f t="shared" si="39"/>
        <v>520722273.98000002</v>
      </c>
    </row>
    <row r="219" spans="1:15" ht="18.75" customHeight="1" thickTop="1" x14ac:dyDescent="0.45">
      <c r="A219" s="96" t="s">
        <v>219</v>
      </c>
      <c r="B219" s="96"/>
      <c r="C219" s="96"/>
      <c r="D219" s="96"/>
      <c r="E219" s="96"/>
      <c r="F219" s="96"/>
      <c r="G219" s="96"/>
      <c r="H219" s="97"/>
      <c r="I219" s="98"/>
      <c r="J219" s="97"/>
      <c r="K219" s="97"/>
      <c r="L219" s="97"/>
      <c r="M219" s="97"/>
      <c r="N219" s="96"/>
      <c r="O219" s="96"/>
    </row>
    <row r="220" spans="1:15" ht="18.75" customHeight="1" x14ac:dyDescent="0.45">
      <c r="A220" s="8" t="s">
        <v>186</v>
      </c>
      <c r="H220" s="12"/>
      <c r="J220" s="12"/>
      <c r="K220" s="12"/>
      <c r="L220" s="12"/>
      <c r="M220" s="12"/>
    </row>
    <row r="221" spans="1:15" ht="18.75" customHeight="1" x14ac:dyDescent="0.45">
      <c r="A221" s="8" t="s">
        <v>187</v>
      </c>
      <c r="H221" s="12"/>
      <c r="J221" s="12"/>
      <c r="K221" s="12"/>
      <c r="L221" s="12"/>
      <c r="M221" s="12"/>
    </row>
    <row r="222" spans="1:15" x14ac:dyDescent="0.45">
      <c r="H222" s="12"/>
      <c r="J222" s="12"/>
      <c r="K222" s="12"/>
      <c r="L222" s="12"/>
      <c r="M222" s="12"/>
    </row>
    <row r="223" spans="1:15" x14ac:dyDescent="0.45">
      <c r="H223" s="12"/>
      <c r="J223" s="12"/>
      <c r="K223" s="12"/>
      <c r="L223" s="12"/>
      <c r="M223" s="12"/>
    </row>
    <row r="224" spans="1:15" x14ac:dyDescent="0.45">
      <c r="H224" s="12"/>
      <c r="J224" s="12"/>
      <c r="K224" s="12"/>
      <c r="L224" s="12"/>
      <c r="M224" s="12"/>
    </row>
    <row r="225" spans="8:13" x14ac:dyDescent="0.45">
      <c r="H225" s="12"/>
      <c r="J225" s="12"/>
      <c r="K225" s="12"/>
      <c r="L225" s="12"/>
      <c r="M225" s="12"/>
    </row>
  </sheetData>
  <mergeCells count="9">
    <mergeCell ref="A1:O1"/>
    <mergeCell ref="A3:A6"/>
    <mergeCell ref="B3:J3"/>
    <mergeCell ref="K3:L3"/>
    <mergeCell ref="M3:N4"/>
    <mergeCell ref="B4:D4"/>
    <mergeCell ref="E4:G4"/>
    <mergeCell ref="H4:J4"/>
    <mergeCell ref="K4:L4"/>
  </mergeCells>
  <printOptions horizontalCentered="1"/>
  <pageMargins left="0.19685039370078741" right="0" top="0.59055118110236227" bottom="0.59055118110236227" header="0.51181102362204722" footer="0.27559055118110237"/>
  <pageSetup paperSize="9" scale="80" fitToHeight="0" orientation="landscape" r:id="rId1"/>
  <headerFooter alignWithMargins="0"/>
  <rowBreaks count="3" manualBreakCount="3">
    <brk id="34" max="16383" man="1"/>
    <brk id="60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P27"/>
  <sheetViews>
    <sheetView showGridLines="0" zoomScaleNormal="100" zoomScaleSheetLayoutView="85" workbookViewId="0">
      <selection activeCell="N23" sqref="N23"/>
    </sheetView>
  </sheetViews>
  <sheetFormatPr defaultColWidth="9.140625" defaultRowHeight="21" x14ac:dyDescent="0.45"/>
  <cols>
    <col min="1" max="1" width="5.7109375" style="14" customWidth="1"/>
    <col min="2" max="2" width="38.28515625" style="14" customWidth="1"/>
    <col min="3" max="3" width="10" style="14" customWidth="1"/>
    <col min="4" max="4" width="12.85546875" style="14" bestFit="1" customWidth="1"/>
    <col min="5" max="5" width="12.42578125" style="14" bestFit="1" customWidth="1"/>
    <col min="6" max="11" width="10" style="14" customWidth="1"/>
    <col min="12" max="12" width="12" style="14" bestFit="1" customWidth="1"/>
    <col min="13" max="16384" width="9.140625" style="14"/>
  </cols>
  <sheetData>
    <row r="1" spans="1:12" ht="26.25" customHeight="1" x14ac:dyDescent="0.5">
      <c r="A1" s="156" t="s">
        <v>330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6" customHeight="1" x14ac:dyDescent="0.45"/>
    <row r="3" spans="1:12" ht="24" customHeight="1" x14ac:dyDescent="0.45">
      <c r="A3" s="132" t="s">
        <v>156</v>
      </c>
      <c r="B3" s="157" t="s">
        <v>157</v>
      </c>
      <c r="C3" s="132" t="s">
        <v>150</v>
      </c>
      <c r="D3" s="132" t="s">
        <v>315</v>
      </c>
      <c r="E3" s="132" t="s">
        <v>151</v>
      </c>
      <c r="F3" s="132" t="s">
        <v>159</v>
      </c>
      <c r="G3" s="132" t="s">
        <v>160</v>
      </c>
      <c r="H3" s="132" t="s">
        <v>161</v>
      </c>
      <c r="I3" s="132" t="s">
        <v>152</v>
      </c>
      <c r="J3" s="132" t="s">
        <v>162</v>
      </c>
      <c r="K3" s="132" t="s">
        <v>312</v>
      </c>
      <c r="L3" s="132" t="s">
        <v>321</v>
      </c>
    </row>
    <row r="4" spans="1:12" x14ac:dyDescent="0.45">
      <c r="A4" s="133" t="s">
        <v>164</v>
      </c>
      <c r="B4" s="158"/>
      <c r="C4" s="133" t="s">
        <v>154</v>
      </c>
      <c r="D4" s="133" t="s">
        <v>155</v>
      </c>
      <c r="E4" s="133" t="s">
        <v>154</v>
      </c>
      <c r="F4" s="133" t="s">
        <v>155</v>
      </c>
      <c r="G4" s="133" t="s">
        <v>165</v>
      </c>
      <c r="H4" s="133" t="s">
        <v>155</v>
      </c>
      <c r="I4" s="133" t="s">
        <v>155</v>
      </c>
      <c r="J4" s="133" t="s">
        <v>155</v>
      </c>
      <c r="K4" s="133" t="s">
        <v>313</v>
      </c>
      <c r="L4" s="133" t="s">
        <v>322</v>
      </c>
    </row>
    <row r="5" spans="1:12" x14ac:dyDescent="0.45">
      <c r="A5" s="17">
        <v>1</v>
      </c>
      <c r="B5" s="18" t="s">
        <v>202</v>
      </c>
      <c r="C5" s="52">
        <f>ตารางที่3!D5+ตารางที่4!B9</f>
        <v>35</v>
      </c>
      <c r="D5" s="52">
        <f>ตารางที่3!E5+ตารางที่4!C9</f>
        <v>0</v>
      </c>
      <c r="E5" s="52">
        <f>ตารางที่3!F5+ตารางที่4!D9</f>
        <v>3</v>
      </c>
      <c r="F5" s="52">
        <f>ตารางที่3!G5+ตารางที่4!E9</f>
        <v>7</v>
      </c>
      <c r="G5" s="52">
        <f>ตารางที่3!H5+ตารางที่4!F9</f>
        <v>1</v>
      </c>
      <c r="H5" s="52">
        <f>ตารางที่3!I5+ตารางที่4!G9</f>
        <v>6</v>
      </c>
      <c r="I5" s="52">
        <f>ตารางที่3!J5+ตารางที่4!H9</f>
        <v>2</v>
      </c>
      <c r="J5" s="52">
        <f>ตารางที่3!K5+ตารางที่4!I9</f>
        <v>4</v>
      </c>
      <c r="K5" s="52">
        <f>ตารางที่3!L5+ตารางที่4!J9</f>
        <v>2</v>
      </c>
      <c r="L5" s="52">
        <f>ตารางที่3!M5+ตารางที่4!K9</f>
        <v>2</v>
      </c>
    </row>
    <row r="6" spans="1:12" x14ac:dyDescent="0.45">
      <c r="A6" s="23">
        <v>2</v>
      </c>
      <c r="B6" s="24" t="s">
        <v>203</v>
      </c>
      <c r="C6" s="53">
        <f>ตารางที่3!D6+ตารางที่4!B15</f>
        <v>64</v>
      </c>
      <c r="D6" s="53">
        <f>ตารางที่3!E6+ตารางที่4!C15</f>
        <v>1</v>
      </c>
      <c r="E6" s="53">
        <f>ตารางที่3!F6+ตารางที่4!D15</f>
        <v>0</v>
      </c>
      <c r="F6" s="53">
        <f>ตารางที่3!G6+ตารางที่4!E15</f>
        <v>10</v>
      </c>
      <c r="G6" s="53">
        <f>ตารางที่3!H6+ตารางที่4!F15</f>
        <v>1</v>
      </c>
      <c r="H6" s="53">
        <f>ตารางที่3!I6+ตารางที่4!G15</f>
        <v>6</v>
      </c>
      <c r="I6" s="53">
        <f>ตารางที่3!J6+ตารางที่4!H15</f>
        <v>2</v>
      </c>
      <c r="J6" s="53">
        <f>ตารางที่3!K6+ตารางที่4!I15</f>
        <v>2</v>
      </c>
      <c r="K6" s="53">
        <f>ตารางที่3!L6+ตารางที่4!J15</f>
        <v>2</v>
      </c>
      <c r="L6" s="53">
        <f>ตารางที่3!M6+ตารางที่4!K15</f>
        <v>1</v>
      </c>
    </row>
    <row r="7" spans="1:12" x14ac:dyDescent="0.45">
      <c r="A7" s="23">
        <v>3</v>
      </c>
      <c r="B7" s="24" t="s">
        <v>204</v>
      </c>
      <c r="C7" s="53">
        <f>ตารางที่3!D7+ตารางที่4!B21</f>
        <v>48</v>
      </c>
      <c r="D7" s="53">
        <f>ตารางที่3!E7+ตารางที่4!C21</f>
        <v>2</v>
      </c>
      <c r="E7" s="53">
        <f>ตารางที่3!F7+ตารางที่4!D21</f>
        <v>0</v>
      </c>
      <c r="F7" s="53">
        <f>ตารางที่3!G7+ตารางที่4!E21</f>
        <v>30</v>
      </c>
      <c r="G7" s="53">
        <f>ตารางที่3!H7+ตารางที่4!F21</f>
        <v>3</v>
      </c>
      <c r="H7" s="53">
        <f>ตารางที่3!I7+ตารางที่4!G21</f>
        <v>21</v>
      </c>
      <c r="I7" s="53">
        <f>ตารางที่3!J7+ตารางที่4!H21</f>
        <v>19</v>
      </c>
      <c r="J7" s="53">
        <f>ตารางที่3!K7+ตารางที่4!I21</f>
        <v>12</v>
      </c>
      <c r="K7" s="53">
        <f>ตารางที่3!L7+ตารางที่4!J21</f>
        <v>21</v>
      </c>
      <c r="L7" s="53">
        <f>ตารางที่3!M7+ตารางที่4!K21</f>
        <v>0</v>
      </c>
    </row>
    <row r="8" spans="1:12" x14ac:dyDescent="0.45">
      <c r="A8" s="23">
        <v>4</v>
      </c>
      <c r="B8" s="24" t="s">
        <v>205</v>
      </c>
      <c r="C8" s="53">
        <f>ตารางที่3!D8+ตารางที่4!B27</f>
        <v>61</v>
      </c>
      <c r="D8" s="53">
        <f>ตารางที่3!E8+ตารางที่4!C27</f>
        <v>1</v>
      </c>
      <c r="E8" s="53">
        <f>ตารางที่3!F8+ตารางที่4!D27</f>
        <v>6</v>
      </c>
      <c r="F8" s="53">
        <f>ตารางที่3!G8+ตารางที่4!E27</f>
        <v>10</v>
      </c>
      <c r="G8" s="53">
        <f>ตารางที่3!H8+ตารางที่4!F27</f>
        <v>3</v>
      </c>
      <c r="H8" s="53">
        <f>ตารางที่3!I8+ตารางที่4!G27</f>
        <v>5</v>
      </c>
      <c r="I8" s="53">
        <f>ตารางที่3!J8+ตารางที่4!H27</f>
        <v>6</v>
      </c>
      <c r="J8" s="53">
        <f>ตารางที่3!K8+ตารางที่4!I27</f>
        <v>3</v>
      </c>
      <c r="K8" s="53">
        <f>ตารางที่3!L8+ตารางที่4!J27</f>
        <v>2</v>
      </c>
      <c r="L8" s="53">
        <f>ตารางที่3!M8+ตารางที่4!K27</f>
        <v>0</v>
      </c>
    </row>
    <row r="9" spans="1:12" x14ac:dyDescent="0.45">
      <c r="A9" s="23">
        <v>5</v>
      </c>
      <c r="B9" s="24" t="s">
        <v>206</v>
      </c>
      <c r="C9" s="53">
        <f>ตารางที่3!D9+ตารางที่4!B35</f>
        <v>0</v>
      </c>
      <c r="D9" s="53">
        <f>ตารางที่3!E9+ตารางที่4!C35</f>
        <v>63</v>
      </c>
      <c r="E9" s="53">
        <f>ตารางที่3!F9+ตารางที่4!D35</f>
        <v>10</v>
      </c>
      <c r="F9" s="53">
        <f>ตารางที่3!G9+ตารางที่4!E35</f>
        <v>13</v>
      </c>
      <c r="G9" s="53">
        <f>ตารางที่3!H9+ตารางที่4!F35</f>
        <v>2</v>
      </c>
      <c r="H9" s="53">
        <f>ตารางที่3!I9+ตารางที่4!G35</f>
        <v>9</v>
      </c>
      <c r="I9" s="53">
        <f>ตารางที่3!J9+ตารางที่4!H35</f>
        <v>18</v>
      </c>
      <c r="J9" s="53">
        <f>ตารางที่3!K9+ตารางที่4!I35</f>
        <v>21</v>
      </c>
      <c r="K9" s="53">
        <f>ตารางที่3!L9+ตารางที่4!J35</f>
        <v>6</v>
      </c>
      <c r="L9" s="53">
        <f>ตารางที่3!M9+ตารางที่4!K35</f>
        <v>0</v>
      </c>
    </row>
    <row r="10" spans="1:12" x14ac:dyDescent="0.45">
      <c r="A10" s="23">
        <v>6</v>
      </c>
      <c r="B10" s="24" t="s">
        <v>207</v>
      </c>
      <c r="C10" s="53">
        <f>ตารางที่3!D10+ตารางที่4!B42</f>
        <v>102</v>
      </c>
      <c r="D10" s="53">
        <f>ตารางที่3!E10+ตารางที่4!C42</f>
        <v>0</v>
      </c>
      <c r="E10" s="53">
        <f>ตารางที่3!F10+ตารางที่4!D42</f>
        <v>50</v>
      </c>
      <c r="F10" s="53">
        <f>ตารางที่3!G10+ตารางที่4!E42</f>
        <v>12</v>
      </c>
      <c r="G10" s="53">
        <f>ตารางที่3!H10+ตารางที่4!F42</f>
        <v>2</v>
      </c>
      <c r="H10" s="53">
        <f>ตารางที่3!I10+ตารางที่4!G42</f>
        <v>4</v>
      </c>
      <c r="I10" s="53">
        <f>ตารางที่3!J10+ตารางที่4!H42</f>
        <v>8</v>
      </c>
      <c r="J10" s="53">
        <f>ตารางที่3!K10+ตารางที่4!I42</f>
        <v>4</v>
      </c>
      <c r="K10" s="53">
        <f>ตารางที่3!L10+ตารางที่4!J42</f>
        <v>8</v>
      </c>
      <c r="L10" s="53">
        <f>ตารางที่3!M10+ตารางที่4!K42</f>
        <v>2</v>
      </c>
    </row>
    <row r="11" spans="1:12" x14ac:dyDescent="0.45">
      <c r="A11" s="23">
        <v>7</v>
      </c>
      <c r="B11" s="24" t="s">
        <v>208</v>
      </c>
      <c r="C11" s="53">
        <f>ตารางที่3!D11+ตารางที่4!B50</f>
        <v>96</v>
      </c>
      <c r="D11" s="53">
        <f>ตารางที่3!E11+ตารางที่4!C50</f>
        <v>1</v>
      </c>
      <c r="E11" s="53">
        <f>ตารางที่3!F11+ตารางที่4!D50</f>
        <v>100</v>
      </c>
      <c r="F11" s="53">
        <f>ตารางที่3!G11+ตารางที่4!E50</f>
        <v>10</v>
      </c>
      <c r="G11" s="53">
        <f>ตารางที่3!H11+ตารางที่4!F50</f>
        <v>1</v>
      </c>
      <c r="H11" s="53">
        <f>ตารางที่3!I11+ตารางที่4!G50</f>
        <v>4</v>
      </c>
      <c r="I11" s="53">
        <f>ตารางที่3!J11+ตารางที่4!H50</f>
        <v>4</v>
      </c>
      <c r="J11" s="53">
        <f>ตารางที่3!K11+ตารางที่4!I50</f>
        <v>7</v>
      </c>
      <c r="K11" s="53">
        <f>ตารางที่3!L11+ตารางที่4!J50</f>
        <v>3</v>
      </c>
      <c r="L11" s="53">
        <f>ตารางที่3!M11+ตารางที่4!K50</f>
        <v>0</v>
      </c>
    </row>
    <row r="12" spans="1:12" x14ac:dyDescent="0.45">
      <c r="A12" s="23">
        <v>8</v>
      </c>
      <c r="B12" s="24" t="s">
        <v>209</v>
      </c>
      <c r="C12" s="53">
        <f>ตารางที่3!D12+ตารางที่4!B56</f>
        <v>35</v>
      </c>
      <c r="D12" s="53">
        <f>ตารางที่3!E12+ตารางที่4!C56</f>
        <v>1</v>
      </c>
      <c r="E12" s="53">
        <f>ตารางที่3!F12+ตารางที่4!D56</f>
        <v>0</v>
      </c>
      <c r="F12" s="53">
        <f>ตารางที่3!G12+ตารางที่4!E56</f>
        <v>10</v>
      </c>
      <c r="G12" s="53">
        <f>ตารางที่3!H12+ตารางที่4!F56</f>
        <v>1</v>
      </c>
      <c r="H12" s="53">
        <f>ตารางที่3!I12+ตารางที่4!G56</f>
        <v>11</v>
      </c>
      <c r="I12" s="53">
        <f>ตารางที่3!J12+ตารางที่4!H56</f>
        <v>10</v>
      </c>
      <c r="J12" s="53">
        <f>ตารางที่3!K12+ตารางที่4!I56</f>
        <v>5</v>
      </c>
      <c r="K12" s="53">
        <f>ตารางที่3!L12+ตารางที่4!J56</f>
        <v>2</v>
      </c>
      <c r="L12" s="53">
        <f>ตารางที่3!M12+ตารางที่4!K56</f>
        <v>1</v>
      </c>
    </row>
    <row r="13" spans="1:12" x14ac:dyDescent="0.45">
      <c r="A13" s="23">
        <v>9</v>
      </c>
      <c r="B13" s="24" t="s">
        <v>210</v>
      </c>
      <c r="C13" s="53">
        <f>ตารางที่3!D15+ตารางที่4!B66</f>
        <v>54</v>
      </c>
      <c r="D13" s="53">
        <f>ตารางที่3!E15+ตารางที่4!C66</f>
        <v>0</v>
      </c>
      <c r="E13" s="53">
        <f>ตารางที่3!F15+ตารางที่4!D66</f>
        <v>27</v>
      </c>
      <c r="F13" s="53">
        <f>ตารางที่3!G15+ตารางที่4!E66</f>
        <v>4</v>
      </c>
      <c r="G13" s="53">
        <f>ตารางที่3!H15+ตารางที่4!F66</f>
        <v>4</v>
      </c>
      <c r="H13" s="53">
        <f>ตารางที่3!I15+ตารางที่4!G66</f>
        <v>4</v>
      </c>
      <c r="I13" s="53">
        <f>ตารางที่3!J15+ตารางที่4!H66</f>
        <v>13</v>
      </c>
      <c r="J13" s="53">
        <f>ตารางที่3!K15+ตารางที่4!I66</f>
        <v>10</v>
      </c>
      <c r="K13" s="53">
        <f>ตารางที่3!L15+ตารางที่4!J66</f>
        <v>7</v>
      </c>
      <c r="L13" s="53">
        <f>ตารางที่3!M15+ตารางที่4!K66</f>
        <v>0</v>
      </c>
    </row>
    <row r="14" spans="1:12" x14ac:dyDescent="0.45">
      <c r="A14" s="23">
        <v>10</v>
      </c>
      <c r="B14" s="24" t="s">
        <v>211</v>
      </c>
      <c r="C14" s="53">
        <f>ตารางที่3!D13+ตารางที่4!B72</f>
        <v>15</v>
      </c>
      <c r="D14" s="53">
        <f>ตารางที่3!E13+ตารางที่4!C72</f>
        <v>10</v>
      </c>
      <c r="E14" s="53">
        <f>ตารางที่3!F13+ตารางที่4!D72</f>
        <v>0</v>
      </c>
      <c r="F14" s="53">
        <f>ตารางที่3!G13+ตารางที่4!E72</f>
        <v>19</v>
      </c>
      <c r="G14" s="53">
        <f>ตารางที่3!H13+ตารางที่4!F72</f>
        <v>4</v>
      </c>
      <c r="H14" s="53">
        <f>ตารางที่3!I13+ตารางที่4!G72</f>
        <v>5</v>
      </c>
      <c r="I14" s="53">
        <f>ตารางที่3!J13+ตารางที่4!H72</f>
        <v>17</v>
      </c>
      <c r="J14" s="53">
        <f>ตารางที่3!K13+ตารางที่4!I72</f>
        <v>5</v>
      </c>
      <c r="K14" s="53">
        <f>ตารางที่3!L13+ตารางที่4!J72</f>
        <v>1</v>
      </c>
      <c r="L14" s="53">
        <f>ตารางที่3!M13+ตารางที่4!K72</f>
        <v>0</v>
      </c>
    </row>
    <row r="15" spans="1:12" x14ac:dyDescent="0.45">
      <c r="A15" s="23">
        <v>11</v>
      </c>
      <c r="B15" s="24" t="s">
        <v>212</v>
      </c>
      <c r="C15" s="53">
        <f>ตารางที่3!D16+ตารางที่4!B78</f>
        <v>38</v>
      </c>
      <c r="D15" s="53">
        <f>ตารางที่3!E16+ตารางที่4!C78</f>
        <v>0</v>
      </c>
      <c r="E15" s="53">
        <f>ตารางที่3!F16+ตารางที่4!D78</f>
        <v>18</v>
      </c>
      <c r="F15" s="53">
        <f>ตารางที่3!G16+ตารางที่4!E78</f>
        <v>3</v>
      </c>
      <c r="G15" s="53">
        <f>ตารางที่3!H16+ตารางที่4!F78</f>
        <v>4</v>
      </c>
      <c r="H15" s="53">
        <f>ตารางที่3!I16+ตารางที่4!G78</f>
        <v>2</v>
      </c>
      <c r="I15" s="53">
        <f>ตารางที่3!J16+ตารางที่4!H78</f>
        <v>2</v>
      </c>
      <c r="J15" s="53">
        <f>ตารางที่3!K16+ตารางที่4!I78</f>
        <v>0</v>
      </c>
      <c r="K15" s="53">
        <f>ตารางที่3!L16+ตารางที่4!J78</f>
        <v>0</v>
      </c>
      <c r="L15" s="53">
        <f>ตารางที่3!M16+ตารางที่4!K78</f>
        <v>0</v>
      </c>
    </row>
    <row r="16" spans="1:12" x14ac:dyDescent="0.45">
      <c r="A16" s="23">
        <v>12</v>
      </c>
      <c r="B16" s="24" t="s">
        <v>213</v>
      </c>
      <c r="C16" s="53">
        <f>ตารางที่3!D14+ตารางที่4!B85</f>
        <v>39</v>
      </c>
      <c r="D16" s="53">
        <f>ตารางที่3!E14+ตารางที่4!C85</f>
        <v>0</v>
      </c>
      <c r="E16" s="53">
        <f>ตารางที่3!F14+ตารางที่4!D85</f>
        <v>0</v>
      </c>
      <c r="F16" s="53">
        <f>ตารางที่3!G14+ตารางที่4!E85</f>
        <v>12</v>
      </c>
      <c r="G16" s="53">
        <f>ตารางที่3!H14+ตารางที่4!F85</f>
        <v>5</v>
      </c>
      <c r="H16" s="53">
        <f>ตารางที่3!I14+ตารางที่4!G85</f>
        <v>2</v>
      </c>
      <c r="I16" s="53">
        <f>ตารางที่3!J14+ตารางที่4!H85</f>
        <v>4</v>
      </c>
      <c r="J16" s="53">
        <f>ตารางที่3!K14+ตารางที่4!I85</f>
        <v>4</v>
      </c>
      <c r="K16" s="53">
        <f>ตารางที่3!L14+ตารางที่4!J85</f>
        <v>1</v>
      </c>
      <c r="L16" s="53">
        <f>ตารางที่3!M14+ตารางที่4!K85</f>
        <v>0</v>
      </c>
    </row>
    <row r="17" spans="1:16" x14ac:dyDescent="0.45">
      <c r="A17" s="23">
        <v>13</v>
      </c>
      <c r="B17" s="24" t="s">
        <v>214</v>
      </c>
      <c r="C17" s="53">
        <f>ตารางที่3!D18+ตารางที่4!B91</f>
        <v>6</v>
      </c>
      <c r="D17" s="53">
        <f>ตารางที่3!E18+ตารางที่4!C91</f>
        <v>0</v>
      </c>
      <c r="E17" s="53">
        <f>ตารางที่3!F18+ตารางที่4!D91</f>
        <v>57</v>
      </c>
      <c r="F17" s="53">
        <f>ตารางที่3!G18+ตารางที่4!E91</f>
        <v>8</v>
      </c>
      <c r="G17" s="53">
        <f>ตารางที่3!H18+ตารางที่4!F91</f>
        <v>6</v>
      </c>
      <c r="H17" s="53">
        <f>ตารางที่3!I18+ตารางที่4!G91</f>
        <v>11</v>
      </c>
      <c r="I17" s="53">
        <f>ตารางที่3!J18+ตารางที่4!H91</f>
        <v>7</v>
      </c>
      <c r="J17" s="53">
        <f>ตารางที่3!K18+ตารางที่4!I91</f>
        <v>4</v>
      </c>
      <c r="K17" s="53">
        <f>ตารางที่3!L18+ตารางที่4!J91</f>
        <v>2</v>
      </c>
      <c r="L17" s="53">
        <f>ตารางที่3!M18+ตารางที่4!K91</f>
        <v>0</v>
      </c>
    </row>
    <row r="18" spans="1:16" x14ac:dyDescent="0.45">
      <c r="A18" s="23">
        <v>14</v>
      </c>
      <c r="B18" s="24" t="s">
        <v>215</v>
      </c>
      <c r="C18" s="53">
        <f>ตารางที่3!D19+ตารางที่4!B97</f>
        <v>63</v>
      </c>
      <c r="D18" s="53">
        <f>ตารางที่3!E19+ตารางที่4!C97</f>
        <v>0</v>
      </c>
      <c r="E18" s="53">
        <f>ตารางที่3!F19+ตารางที่4!D97</f>
        <v>0</v>
      </c>
      <c r="F18" s="53">
        <f>ตารางที่3!G19+ตารางที่4!E97</f>
        <v>7</v>
      </c>
      <c r="G18" s="53">
        <f>ตารางที่3!H19+ตารางที่4!F97</f>
        <v>6</v>
      </c>
      <c r="H18" s="53">
        <f>ตารางที่3!I19+ตารางที่4!G97</f>
        <v>3</v>
      </c>
      <c r="I18" s="53">
        <f>ตารางที่3!J19+ตารางที่4!H97</f>
        <v>4</v>
      </c>
      <c r="J18" s="53">
        <f>ตารางที่3!K19+ตารางที่4!I97</f>
        <v>1</v>
      </c>
      <c r="K18" s="53">
        <f>ตารางที่3!L19+ตารางที่4!J97</f>
        <v>0</v>
      </c>
      <c r="L18" s="53">
        <f>ตารางที่3!M19+ตารางที่4!K97</f>
        <v>0</v>
      </c>
    </row>
    <row r="19" spans="1:16" x14ac:dyDescent="0.45">
      <c r="A19" s="23">
        <v>15</v>
      </c>
      <c r="B19" s="24" t="s">
        <v>216</v>
      </c>
      <c r="C19" s="53">
        <f>ตารางที่3!D20+ตารางที่4!B104</f>
        <v>236</v>
      </c>
      <c r="D19" s="53">
        <f>ตารางที่3!E20+ตารางที่4!C104</f>
        <v>4</v>
      </c>
      <c r="E19" s="53">
        <f>ตารางที่3!F20+ตารางที่4!D104</f>
        <v>207</v>
      </c>
      <c r="F19" s="53">
        <f>ตารางที่3!G20+ตารางที่4!E104</f>
        <v>15</v>
      </c>
      <c r="G19" s="53">
        <f>ตารางที่3!H20+ตารางที่4!F104</f>
        <v>5</v>
      </c>
      <c r="H19" s="53">
        <f>ตารางที่3!I20+ตารางที่4!G104</f>
        <v>11</v>
      </c>
      <c r="I19" s="53">
        <f>ตารางที่3!J20+ตารางที่4!H104</f>
        <v>21</v>
      </c>
      <c r="J19" s="53">
        <f>ตารางที่3!K20+ตารางที่4!I104</f>
        <v>8</v>
      </c>
      <c r="K19" s="53">
        <f>ตารางที่3!L20+ตารางที่4!J104</f>
        <v>24</v>
      </c>
      <c r="L19" s="53">
        <f>ตารางที่3!M20+ตารางที่4!K104</f>
        <v>2</v>
      </c>
    </row>
    <row r="20" spans="1:16" x14ac:dyDescent="0.45">
      <c r="A20" s="23">
        <v>16</v>
      </c>
      <c r="B20" s="24" t="s">
        <v>217</v>
      </c>
      <c r="C20" s="53">
        <f>ตารางที่3!D21+ตารางที่4!B110</f>
        <v>174</v>
      </c>
      <c r="D20" s="53">
        <f>ตารางที่3!E21+ตารางที่4!C110</f>
        <v>8</v>
      </c>
      <c r="E20" s="53">
        <f>ตารางที่3!F21+ตารางที่4!D110</f>
        <v>65</v>
      </c>
      <c r="F20" s="53">
        <f>ตารางที่3!G21+ตารางที่4!E110</f>
        <v>15</v>
      </c>
      <c r="G20" s="53">
        <f>ตารางที่3!H21+ตารางที่4!F110</f>
        <v>5</v>
      </c>
      <c r="H20" s="53">
        <f>ตารางที่3!I21+ตารางที่4!G110</f>
        <v>4</v>
      </c>
      <c r="I20" s="53">
        <f>ตารางที่3!J21+ตารางที่4!H110</f>
        <v>11</v>
      </c>
      <c r="J20" s="53">
        <f>ตารางที่3!K21+ตารางที่4!I110</f>
        <v>5</v>
      </c>
      <c r="K20" s="53">
        <f>ตารางที่3!L21+ตารางที่4!J110</f>
        <v>20</v>
      </c>
      <c r="L20" s="53">
        <f>ตารางที่3!M21+ตารางที่4!K110</f>
        <v>1</v>
      </c>
    </row>
    <row r="21" spans="1:16" x14ac:dyDescent="0.45">
      <c r="A21" s="23">
        <v>17</v>
      </c>
      <c r="B21" s="24" t="s">
        <v>218</v>
      </c>
      <c r="C21" s="53">
        <f>ตารางที่3!D22+ตารางที่4!B115</f>
        <v>32</v>
      </c>
      <c r="D21" s="53">
        <f>ตารางที่3!E22+ตารางที่4!C115</f>
        <v>0</v>
      </c>
      <c r="E21" s="53">
        <f>ตารางที่3!F22+ตารางที่4!D115</f>
        <v>8</v>
      </c>
      <c r="F21" s="53">
        <f>ตารางที่3!G22+ตารางที่4!E115</f>
        <v>9</v>
      </c>
      <c r="G21" s="53">
        <f>ตารางที่3!H22+ตารางที่4!F115</f>
        <v>3</v>
      </c>
      <c r="H21" s="53">
        <f>ตารางที่3!I22+ตารางที่4!G115</f>
        <v>1</v>
      </c>
      <c r="I21" s="53">
        <f>ตารางที่3!J22+ตารางที่4!H115</f>
        <v>28</v>
      </c>
      <c r="J21" s="53">
        <f>ตารางที่3!K22+ตารางที่4!I115</f>
        <v>4</v>
      </c>
      <c r="K21" s="53">
        <f>ตารางที่3!L22+ตารางที่4!J115</f>
        <v>14</v>
      </c>
      <c r="L21" s="53">
        <f>ตารางที่3!M22+ตารางที่4!K115</f>
        <v>1</v>
      </c>
    </row>
    <row r="22" spans="1:16" x14ac:dyDescent="0.45">
      <c r="A22" s="23">
        <v>18</v>
      </c>
      <c r="B22" s="24" t="s">
        <v>319</v>
      </c>
      <c r="C22" s="134">
        <f>ตารางที่3!D17</f>
        <v>895</v>
      </c>
      <c r="D22" s="134">
        <f>ตารางที่3!E17</f>
        <v>23</v>
      </c>
      <c r="E22" s="134">
        <f>ตารางที่3!F17</f>
        <v>224</v>
      </c>
      <c r="F22" s="134">
        <f>ตารางที่3!G17</f>
        <v>0</v>
      </c>
      <c r="G22" s="134">
        <f>ตารางที่3!H17</f>
        <v>0</v>
      </c>
      <c r="H22" s="134">
        <f>ตารางที่3!I17</f>
        <v>0</v>
      </c>
      <c r="I22" s="134">
        <f>ตารางที่3!J17</f>
        <v>85</v>
      </c>
      <c r="J22" s="134">
        <f>ตารางที่3!K17</f>
        <v>3</v>
      </c>
      <c r="K22" s="134">
        <f>ตารางที่3!L17</f>
        <v>204</v>
      </c>
      <c r="L22" s="134">
        <f>ตารางที่3!M17</f>
        <v>0</v>
      </c>
    </row>
    <row r="23" spans="1:16" x14ac:dyDescent="0.45">
      <c r="A23" s="159" t="s">
        <v>318</v>
      </c>
      <c r="B23" s="160"/>
      <c r="C23" s="55">
        <f>SUM(C5:C22)</f>
        <v>1993</v>
      </c>
      <c r="D23" s="55">
        <f t="shared" ref="D23:L23" si="0">SUM(D5:D22)</f>
        <v>114</v>
      </c>
      <c r="E23" s="55">
        <f t="shared" si="0"/>
        <v>775</v>
      </c>
      <c r="F23" s="55">
        <f t="shared" si="0"/>
        <v>194</v>
      </c>
      <c r="G23" s="55">
        <f t="shared" si="0"/>
        <v>56</v>
      </c>
      <c r="H23" s="55">
        <f t="shared" si="0"/>
        <v>109</v>
      </c>
      <c r="I23" s="55">
        <f t="shared" si="0"/>
        <v>261</v>
      </c>
      <c r="J23" s="55">
        <f t="shared" si="0"/>
        <v>102</v>
      </c>
      <c r="K23" s="55">
        <f t="shared" si="0"/>
        <v>319</v>
      </c>
      <c r="L23" s="55">
        <f t="shared" si="0"/>
        <v>10</v>
      </c>
    </row>
    <row r="24" spans="1:16" ht="23.25" x14ac:dyDescent="0.45">
      <c r="A24" s="161"/>
      <c r="B24" s="162"/>
      <c r="C24" s="163">
        <f>SUM(C23:L23)</f>
        <v>3933</v>
      </c>
      <c r="D24" s="164"/>
      <c r="E24" s="164"/>
      <c r="F24" s="164"/>
      <c r="G24" s="164"/>
      <c r="H24" s="164"/>
      <c r="I24" s="164"/>
      <c r="J24" s="164"/>
      <c r="K24" s="164"/>
      <c r="L24" s="114" t="s">
        <v>316</v>
      </c>
    </row>
    <row r="25" spans="1:16" x14ac:dyDescent="0.45">
      <c r="A25" s="8" t="s">
        <v>317</v>
      </c>
      <c r="B25" s="29"/>
    </row>
    <row r="26" spans="1:16" x14ac:dyDescent="0.45">
      <c r="B26" s="30"/>
    </row>
    <row r="27" spans="1:16" x14ac:dyDescent="0.45">
      <c r="P27" s="135"/>
    </row>
  </sheetData>
  <mergeCells count="4">
    <mergeCell ref="A1:L1"/>
    <mergeCell ref="B3:B4"/>
    <mergeCell ref="A23:B24"/>
    <mergeCell ref="C24:K24"/>
  </mergeCells>
  <printOptions horizontalCentered="1"/>
  <pageMargins left="0.19685039370078741" right="0" top="0.9055118110236221" bottom="0.23622047244094491" header="0.23622047244094491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showGridLines="0" view="pageBreakPreview" topLeftCell="A7" zoomScaleNormal="100" zoomScaleSheetLayoutView="100" workbookViewId="0">
      <selection activeCell="L21" sqref="L21"/>
    </sheetView>
  </sheetViews>
  <sheetFormatPr defaultColWidth="9.140625" defaultRowHeight="21" x14ac:dyDescent="0.45"/>
  <cols>
    <col min="1" max="1" width="5.7109375" style="14" customWidth="1"/>
    <col min="2" max="2" width="38.28515625" style="14" customWidth="1"/>
    <col min="3" max="3" width="7.7109375" style="14" bestFit="1" customWidth="1"/>
    <col min="4" max="4" width="10" style="14" customWidth="1"/>
    <col min="5" max="5" width="12.85546875" style="14" bestFit="1" customWidth="1"/>
    <col min="6" max="6" width="12.42578125" style="14" bestFit="1" customWidth="1"/>
    <col min="7" max="12" width="10" style="14" customWidth="1"/>
    <col min="13" max="13" width="12" style="14" bestFit="1" customWidth="1"/>
    <col min="14" max="16384" width="9.140625" style="14"/>
  </cols>
  <sheetData>
    <row r="1" spans="1:13" ht="26.25" customHeight="1" x14ac:dyDescent="0.5">
      <c r="A1" s="156" t="s">
        <v>330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6" customHeight="1" x14ac:dyDescent="0.45"/>
    <row r="3" spans="1:13" ht="24" customHeight="1" x14ac:dyDescent="0.45">
      <c r="A3" s="15" t="s">
        <v>156</v>
      </c>
      <c r="B3" s="165" t="s">
        <v>157</v>
      </c>
      <c r="C3" s="167" t="s">
        <v>158</v>
      </c>
      <c r="D3" s="15" t="s">
        <v>150</v>
      </c>
      <c r="E3" s="15" t="s">
        <v>315</v>
      </c>
      <c r="F3" s="15" t="s">
        <v>151</v>
      </c>
      <c r="G3" s="15" t="s">
        <v>159</v>
      </c>
      <c r="H3" s="15" t="s">
        <v>160</v>
      </c>
      <c r="I3" s="15" t="s">
        <v>161</v>
      </c>
      <c r="J3" s="15" t="s">
        <v>152</v>
      </c>
      <c r="K3" s="15" t="s">
        <v>162</v>
      </c>
      <c r="L3" s="15" t="s">
        <v>312</v>
      </c>
      <c r="M3" s="15" t="s">
        <v>321</v>
      </c>
    </row>
    <row r="4" spans="1:13" x14ac:dyDescent="0.45">
      <c r="A4" s="16" t="s">
        <v>164</v>
      </c>
      <c r="B4" s="166"/>
      <c r="C4" s="168"/>
      <c r="D4" s="16" t="s">
        <v>154</v>
      </c>
      <c r="E4" s="16" t="s">
        <v>155</v>
      </c>
      <c r="F4" s="16" t="s">
        <v>154</v>
      </c>
      <c r="G4" s="16" t="s">
        <v>155</v>
      </c>
      <c r="H4" s="16" t="s">
        <v>165</v>
      </c>
      <c r="I4" s="16" t="s">
        <v>155</v>
      </c>
      <c r="J4" s="16" t="s">
        <v>155</v>
      </c>
      <c r="K4" s="16" t="s">
        <v>155</v>
      </c>
      <c r="L4" s="16" t="s">
        <v>313</v>
      </c>
      <c r="M4" s="16" t="s">
        <v>322</v>
      </c>
    </row>
    <row r="5" spans="1:13" x14ac:dyDescent="0.45">
      <c r="A5" s="17">
        <v>1</v>
      </c>
      <c r="B5" s="18" t="s">
        <v>220</v>
      </c>
      <c r="C5" s="19">
        <v>1</v>
      </c>
      <c r="D5" s="52">
        <v>3</v>
      </c>
      <c r="E5" s="64">
        <v>0</v>
      </c>
      <c r="F5" s="64">
        <v>0</v>
      </c>
      <c r="G5" s="64">
        <v>5</v>
      </c>
      <c r="H5" s="64">
        <v>1</v>
      </c>
      <c r="I5" s="64">
        <v>5</v>
      </c>
      <c r="J5" s="64">
        <v>2</v>
      </c>
      <c r="K5" s="64">
        <v>2</v>
      </c>
      <c r="L5" s="64">
        <v>2</v>
      </c>
      <c r="M5" s="64">
        <v>2</v>
      </c>
    </row>
    <row r="6" spans="1:13" x14ac:dyDescent="0.45">
      <c r="A6" s="20"/>
      <c r="B6" s="21"/>
      <c r="C6" s="22">
        <v>2</v>
      </c>
      <c r="D6" s="53">
        <v>2</v>
      </c>
      <c r="E6" s="65">
        <v>0</v>
      </c>
      <c r="F6" s="66">
        <v>0</v>
      </c>
      <c r="G6" s="66">
        <v>5</v>
      </c>
      <c r="H6" s="66">
        <v>1</v>
      </c>
      <c r="I6" s="66">
        <v>5</v>
      </c>
      <c r="J6" s="66">
        <v>2</v>
      </c>
      <c r="K6" s="65">
        <v>2</v>
      </c>
      <c r="L6" s="65">
        <v>2</v>
      </c>
      <c r="M6" s="65">
        <v>0</v>
      </c>
    </row>
    <row r="7" spans="1:13" x14ac:dyDescent="0.45">
      <c r="A7" s="23">
        <v>2</v>
      </c>
      <c r="B7" s="24" t="s">
        <v>221</v>
      </c>
      <c r="C7" s="25">
        <v>3</v>
      </c>
      <c r="D7" s="53">
        <v>30</v>
      </c>
      <c r="E7" s="65">
        <v>0</v>
      </c>
      <c r="F7" s="66">
        <v>0</v>
      </c>
      <c r="G7" s="66">
        <v>30</v>
      </c>
      <c r="H7" s="66">
        <v>3</v>
      </c>
      <c r="I7" s="66">
        <v>20</v>
      </c>
      <c r="J7" s="66">
        <v>15</v>
      </c>
      <c r="K7" s="65">
        <v>10</v>
      </c>
      <c r="L7" s="65">
        <v>20</v>
      </c>
      <c r="M7" s="65">
        <v>0</v>
      </c>
    </row>
    <row r="8" spans="1:13" x14ac:dyDescent="0.45">
      <c r="A8" s="23"/>
      <c r="B8" s="24"/>
      <c r="C8" s="25">
        <v>4</v>
      </c>
      <c r="D8" s="53">
        <v>30</v>
      </c>
      <c r="E8" s="65">
        <v>0</v>
      </c>
      <c r="F8" s="66">
        <v>0</v>
      </c>
      <c r="G8" s="66">
        <v>10</v>
      </c>
      <c r="H8" s="66">
        <v>3</v>
      </c>
      <c r="I8" s="66">
        <v>5</v>
      </c>
      <c r="J8" s="66">
        <v>3</v>
      </c>
      <c r="K8" s="66">
        <v>2</v>
      </c>
      <c r="L8" s="66">
        <v>2</v>
      </c>
      <c r="M8" s="66">
        <v>0</v>
      </c>
    </row>
    <row r="9" spans="1:13" x14ac:dyDescent="0.45">
      <c r="A9" s="23">
        <v>3</v>
      </c>
      <c r="B9" s="24" t="s">
        <v>222</v>
      </c>
      <c r="C9" s="25">
        <v>5</v>
      </c>
      <c r="D9" s="53">
        <v>0</v>
      </c>
      <c r="E9" s="65">
        <v>0</v>
      </c>
      <c r="F9" s="66">
        <v>0</v>
      </c>
      <c r="G9" s="66">
        <v>10</v>
      </c>
      <c r="H9" s="66">
        <v>2</v>
      </c>
      <c r="I9" s="66">
        <v>2</v>
      </c>
      <c r="J9" s="66">
        <v>6</v>
      </c>
      <c r="K9" s="66">
        <v>5</v>
      </c>
      <c r="L9" s="66">
        <v>6</v>
      </c>
      <c r="M9" s="66">
        <v>0</v>
      </c>
    </row>
    <row r="10" spans="1:13" x14ac:dyDescent="0.45">
      <c r="A10" s="23"/>
      <c r="B10" s="24"/>
      <c r="C10" s="25">
        <v>6</v>
      </c>
      <c r="D10" s="53">
        <v>0</v>
      </c>
      <c r="E10" s="65">
        <v>0</v>
      </c>
      <c r="F10" s="66">
        <v>0</v>
      </c>
      <c r="G10" s="66">
        <v>12</v>
      </c>
      <c r="H10" s="66">
        <v>2</v>
      </c>
      <c r="I10" s="66">
        <v>4</v>
      </c>
      <c r="J10" s="66">
        <v>8</v>
      </c>
      <c r="K10" s="66">
        <v>4</v>
      </c>
      <c r="L10" s="66">
        <v>8</v>
      </c>
      <c r="M10" s="66">
        <v>1</v>
      </c>
    </row>
    <row r="11" spans="1:13" x14ac:dyDescent="0.45">
      <c r="A11" s="23">
        <v>4</v>
      </c>
      <c r="B11" s="24" t="s">
        <v>223</v>
      </c>
      <c r="C11" s="25">
        <v>7</v>
      </c>
      <c r="D11" s="53">
        <v>0</v>
      </c>
      <c r="E11" s="65">
        <v>0</v>
      </c>
      <c r="F11" s="66">
        <v>0</v>
      </c>
      <c r="G11" s="66">
        <v>2</v>
      </c>
      <c r="H11" s="66">
        <v>1</v>
      </c>
      <c r="I11" s="66">
        <v>1</v>
      </c>
      <c r="J11" s="66">
        <v>2</v>
      </c>
      <c r="K11" s="66">
        <v>2</v>
      </c>
      <c r="L11" s="66">
        <v>2</v>
      </c>
      <c r="M11" s="66">
        <v>0</v>
      </c>
    </row>
    <row r="12" spans="1:13" x14ac:dyDescent="0.45">
      <c r="A12" s="23"/>
      <c r="B12" s="24"/>
      <c r="C12" s="25">
        <v>8</v>
      </c>
      <c r="D12" s="53">
        <v>0</v>
      </c>
      <c r="E12" s="65">
        <v>0</v>
      </c>
      <c r="F12" s="66">
        <v>0</v>
      </c>
      <c r="G12" s="66">
        <v>2</v>
      </c>
      <c r="H12" s="66">
        <v>1</v>
      </c>
      <c r="I12" s="66">
        <v>1</v>
      </c>
      <c r="J12" s="66">
        <v>2</v>
      </c>
      <c r="K12" s="66">
        <v>2</v>
      </c>
      <c r="L12" s="66">
        <v>2</v>
      </c>
      <c r="M12" s="66">
        <v>1</v>
      </c>
    </row>
    <row r="13" spans="1:13" x14ac:dyDescent="0.45">
      <c r="A13" s="23">
        <v>5</v>
      </c>
      <c r="B13" s="24" t="s">
        <v>224</v>
      </c>
      <c r="C13" s="25">
        <v>10</v>
      </c>
      <c r="D13" s="53">
        <v>0</v>
      </c>
      <c r="E13" s="65">
        <v>0</v>
      </c>
      <c r="F13" s="66">
        <v>0</v>
      </c>
      <c r="G13" s="66">
        <v>19</v>
      </c>
      <c r="H13" s="66">
        <v>4</v>
      </c>
      <c r="I13" s="66">
        <v>4</v>
      </c>
      <c r="J13" s="66">
        <v>16</v>
      </c>
      <c r="K13" s="66">
        <v>4</v>
      </c>
      <c r="L13" s="66">
        <v>1</v>
      </c>
      <c r="M13" s="66">
        <v>0</v>
      </c>
    </row>
    <row r="14" spans="1:13" x14ac:dyDescent="0.45">
      <c r="A14" s="23"/>
      <c r="B14" s="24"/>
      <c r="C14" s="25">
        <v>12</v>
      </c>
      <c r="D14" s="53">
        <v>0</v>
      </c>
      <c r="E14" s="65">
        <v>0</v>
      </c>
      <c r="F14" s="66">
        <v>0</v>
      </c>
      <c r="G14" s="66">
        <v>8</v>
      </c>
      <c r="H14" s="66">
        <v>4</v>
      </c>
      <c r="I14" s="66">
        <v>0</v>
      </c>
      <c r="J14" s="66">
        <v>0</v>
      </c>
      <c r="K14" s="66">
        <v>0</v>
      </c>
      <c r="L14" s="66">
        <v>1</v>
      </c>
      <c r="M14" s="66">
        <v>0</v>
      </c>
    </row>
    <row r="15" spans="1:13" x14ac:dyDescent="0.45">
      <c r="A15" s="23">
        <v>6</v>
      </c>
      <c r="B15" s="24" t="s">
        <v>334</v>
      </c>
      <c r="C15" s="25">
        <v>9</v>
      </c>
      <c r="D15" s="53">
        <v>0</v>
      </c>
      <c r="E15" s="65">
        <v>0</v>
      </c>
      <c r="F15" s="66">
        <v>0</v>
      </c>
      <c r="G15" s="66">
        <v>3</v>
      </c>
      <c r="H15" s="66">
        <v>4</v>
      </c>
      <c r="I15" s="66">
        <v>2</v>
      </c>
      <c r="J15" s="66">
        <v>2</v>
      </c>
      <c r="K15" s="66">
        <v>1</v>
      </c>
      <c r="L15" s="66">
        <v>0</v>
      </c>
      <c r="M15" s="66">
        <v>0</v>
      </c>
    </row>
    <row r="16" spans="1:13" x14ac:dyDescent="0.45">
      <c r="A16" s="23"/>
      <c r="B16" s="24"/>
      <c r="C16" s="25">
        <v>11</v>
      </c>
      <c r="D16" s="53">
        <v>0</v>
      </c>
      <c r="E16" s="65">
        <v>0</v>
      </c>
      <c r="F16" s="66">
        <v>0</v>
      </c>
      <c r="G16" s="66">
        <v>3</v>
      </c>
      <c r="H16" s="66">
        <v>4</v>
      </c>
      <c r="I16" s="66">
        <v>2</v>
      </c>
      <c r="J16" s="66">
        <v>2</v>
      </c>
      <c r="K16" s="66">
        <v>0</v>
      </c>
      <c r="L16" s="66">
        <v>0</v>
      </c>
      <c r="M16" s="66">
        <v>0</v>
      </c>
    </row>
    <row r="17" spans="1:13" x14ac:dyDescent="0.45">
      <c r="A17" s="23"/>
      <c r="B17" s="24"/>
      <c r="C17" s="23" t="s">
        <v>167</v>
      </c>
      <c r="D17" s="53">
        <v>895</v>
      </c>
      <c r="E17" s="66">
        <v>23</v>
      </c>
      <c r="F17" s="66">
        <v>224</v>
      </c>
      <c r="G17" s="66">
        <v>0</v>
      </c>
      <c r="H17" s="66">
        <v>0</v>
      </c>
      <c r="I17" s="66">
        <v>0</v>
      </c>
      <c r="J17" s="66">
        <v>85</v>
      </c>
      <c r="K17" s="66">
        <v>3</v>
      </c>
      <c r="L17" s="66">
        <v>204</v>
      </c>
      <c r="M17" s="66">
        <v>0</v>
      </c>
    </row>
    <row r="18" spans="1:13" x14ac:dyDescent="0.45">
      <c r="A18" s="23">
        <v>6</v>
      </c>
      <c r="B18" s="24" t="s">
        <v>335</v>
      </c>
      <c r="C18" s="23">
        <v>13</v>
      </c>
      <c r="D18" s="53">
        <v>0</v>
      </c>
      <c r="E18" s="66">
        <v>0</v>
      </c>
      <c r="F18" s="66">
        <v>0</v>
      </c>
      <c r="G18" s="66">
        <v>8</v>
      </c>
      <c r="H18" s="66">
        <v>6</v>
      </c>
      <c r="I18" s="66">
        <v>10</v>
      </c>
      <c r="J18" s="66">
        <v>5</v>
      </c>
      <c r="K18" s="66">
        <v>2</v>
      </c>
      <c r="L18" s="66">
        <v>2</v>
      </c>
      <c r="M18" s="66">
        <v>0</v>
      </c>
    </row>
    <row r="19" spans="1:13" x14ac:dyDescent="0.45">
      <c r="A19" s="23"/>
      <c r="B19" s="24"/>
      <c r="C19" s="23">
        <v>14</v>
      </c>
      <c r="D19" s="53">
        <v>0</v>
      </c>
      <c r="E19" s="66">
        <v>0</v>
      </c>
      <c r="F19" s="66">
        <v>0</v>
      </c>
      <c r="G19" s="66">
        <v>5</v>
      </c>
      <c r="H19" s="66">
        <v>6</v>
      </c>
      <c r="I19" s="66">
        <v>3</v>
      </c>
      <c r="J19" s="66">
        <v>4</v>
      </c>
      <c r="K19" s="66">
        <v>1</v>
      </c>
      <c r="L19" s="66">
        <v>0</v>
      </c>
      <c r="M19" s="66">
        <v>0</v>
      </c>
    </row>
    <row r="20" spans="1:13" x14ac:dyDescent="0.45">
      <c r="A20" s="23">
        <v>7</v>
      </c>
      <c r="B20" s="24" t="s">
        <v>225</v>
      </c>
      <c r="C20" s="25">
        <v>15</v>
      </c>
      <c r="D20" s="53">
        <v>143</v>
      </c>
      <c r="E20" s="66">
        <v>4</v>
      </c>
      <c r="F20" s="66">
        <v>60</v>
      </c>
      <c r="G20" s="66">
        <v>13</v>
      </c>
      <c r="H20" s="66">
        <v>5</v>
      </c>
      <c r="I20" s="66">
        <v>5</v>
      </c>
      <c r="J20" s="66">
        <v>16</v>
      </c>
      <c r="K20" s="66">
        <v>5</v>
      </c>
      <c r="L20" s="66">
        <v>24</v>
      </c>
      <c r="M20" s="66">
        <v>2</v>
      </c>
    </row>
    <row r="21" spans="1:13" x14ac:dyDescent="0.45">
      <c r="A21" s="23"/>
      <c r="B21" s="24"/>
      <c r="C21" s="25">
        <v>16</v>
      </c>
      <c r="D21" s="53">
        <v>160</v>
      </c>
      <c r="E21" s="66">
        <v>8</v>
      </c>
      <c r="F21" s="66">
        <v>47</v>
      </c>
      <c r="G21" s="66">
        <v>15</v>
      </c>
      <c r="H21" s="66">
        <v>5</v>
      </c>
      <c r="I21" s="66">
        <v>4</v>
      </c>
      <c r="J21" s="66">
        <v>11</v>
      </c>
      <c r="K21" s="66">
        <v>5</v>
      </c>
      <c r="L21" s="66">
        <v>20</v>
      </c>
      <c r="M21" s="66">
        <v>1</v>
      </c>
    </row>
    <row r="22" spans="1:13" x14ac:dyDescent="0.45">
      <c r="A22" s="26"/>
      <c r="B22" s="27"/>
      <c r="C22" s="28">
        <v>17</v>
      </c>
      <c r="D22" s="54">
        <v>32</v>
      </c>
      <c r="E22" s="67"/>
      <c r="F22" s="68">
        <v>8</v>
      </c>
      <c r="G22" s="67">
        <v>9</v>
      </c>
      <c r="H22" s="67">
        <v>3</v>
      </c>
      <c r="I22" s="67">
        <v>1</v>
      </c>
      <c r="J22" s="67">
        <v>28</v>
      </c>
      <c r="K22" s="67">
        <v>4</v>
      </c>
      <c r="L22" s="67">
        <v>14</v>
      </c>
      <c r="M22" s="67">
        <v>1</v>
      </c>
    </row>
    <row r="23" spans="1:13" x14ac:dyDescent="0.45">
      <c r="A23" s="159" t="s">
        <v>318</v>
      </c>
      <c r="B23" s="160"/>
      <c r="C23" s="169"/>
      <c r="D23" s="55">
        <f>SUM(D5:D22)</f>
        <v>1295</v>
      </c>
      <c r="E23" s="55">
        <f t="shared" ref="E23:K23" si="0">SUM(E5:E22)</f>
        <v>35</v>
      </c>
      <c r="F23" s="55">
        <f t="shared" si="0"/>
        <v>339</v>
      </c>
      <c r="G23" s="55">
        <f t="shared" si="0"/>
        <v>159</v>
      </c>
      <c r="H23" s="55">
        <f t="shared" si="0"/>
        <v>55</v>
      </c>
      <c r="I23" s="55">
        <f t="shared" si="0"/>
        <v>74</v>
      </c>
      <c r="J23" s="55">
        <f t="shared" si="0"/>
        <v>209</v>
      </c>
      <c r="K23" s="55">
        <f t="shared" si="0"/>
        <v>54</v>
      </c>
      <c r="L23" s="55">
        <f>SUM(L5:L22)</f>
        <v>310</v>
      </c>
      <c r="M23" s="55">
        <f>SUM(M5:M22)</f>
        <v>8</v>
      </c>
    </row>
    <row r="24" spans="1:13" x14ac:dyDescent="0.45">
      <c r="A24" s="161"/>
      <c r="B24" s="162"/>
      <c r="C24" s="170"/>
      <c r="D24" s="171">
        <f>SUM(D23:M23)</f>
        <v>2538</v>
      </c>
      <c r="E24" s="172"/>
      <c r="F24" s="172"/>
      <c r="G24" s="172"/>
      <c r="H24" s="172"/>
      <c r="I24" s="172"/>
      <c r="J24" s="172"/>
      <c r="K24" s="172"/>
      <c r="L24" s="172"/>
      <c r="M24" s="74" t="s">
        <v>316</v>
      </c>
    </row>
    <row r="25" spans="1:13" x14ac:dyDescent="0.45">
      <c r="A25" s="8" t="s">
        <v>317</v>
      </c>
      <c r="B25" s="29"/>
    </row>
    <row r="26" spans="1:13" x14ac:dyDescent="0.45">
      <c r="B26" s="30"/>
    </row>
  </sheetData>
  <mergeCells count="6">
    <mergeCell ref="A1:M1"/>
    <mergeCell ref="B3:B4"/>
    <mergeCell ref="C3:C4"/>
    <mergeCell ref="A23:B24"/>
    <mergeCell ref="C23:C24"/>
    <mergeCell ref="D24:L24"/>
  </mergeCells>
  <printOptions horizontalCentered="1"/>
  <pageMargins left="0.19685039370078741" right="0" top="0.9055118110236221" bottom="0.23622047244094491" header="0.23622047244094491" footer="0.31496062992125984"/>
  <pageSetup paperSize="9" scale="9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23"/>
  <sheetViews>
    <sheetView showGridLines="0" tabSelected="1" zoomScale="80" zoomScaleNormal="80" zoomScaleSheetLayoutView="40" workbookViewId="0">
      <selection activeCell="L19" sqref="L19"/>
    </sheetView>
  </sheetViews>
  <sheetFormatPr defaultColWidth="9.140625" defaultRowHeight="21" x14ac:dyDescent="0.45"/>
  <cols>
    <col min="1" max="1" width="60.28515625" style="8" customWidth="1"/>
    <col min="2" max="11" width="10.7109375" style="8" customWidth="1"/>
    <col min="12" max="12" width="200.5703125" style="8" customWidth="1"/>
    <col min="13" max="16384" width="9.140625" style="8"/>
  </cols>
  <sheetData>
    <row r="1" spans="1:16" s="41" customFormat="1" x14ac:dyDescent="0.45">
      <c r="A1" s="136" t="s">
        <v>332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40"/>
      <c r="N1" s="40"/>
      <c r="O1" s="40"/>
      <c r="P1" s="40"/>
    </row>
    <row r="2" spans="1:16" s="41" customFormat="1" ht="6" customHeight="1" x14ac:dyDescent="0.4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0"/>
      <c r="N2" s="40"/>
      <c r="O2" s="40"/>
      <c r="P2" s="40"/>
    </row>
    <row r="3" spans="1:16" ht="42" x14ac:dyDescent="0.45">
      <c r="A3" s="142" t="s">
        <v>149</v>
      </c>
      <c r="B3" s="127" t="s">
        <v>150</v>
      </c>
      <c r="C3" s="128" t="s">
        <v>315</v>
      </c>
      <c r="D3" s="128" t="s">
        <v>151</v>
      </c>
      <c r="E3" s="127" t="s">
        <v>159</v>
      </c>
      <c r="F3" s="127" t="s">
        <v>160</v>
      </c>
      <c r="G3" s="127" t="s">
        <v>161</v>
      </c>
      <c r="H3" s="127" t="s">
        <v>152</v>
      </c>
      <c r="I3" s="127" t="s">
        <v>162</v>
      </c>
      <c r="J3" s="127" t="s">
        <v>314</v>
      </c>
      <c r="K3" s="111" t="s">
        <v>321</v>
      </c>
      <c r="L3" s="138" t="s">
        <v>323</v>
      </c>
    </row>
    <row r="4" spans="1:16" ht="18.75" customHeight="1" x14ac:dyDescent="0.45">
      <c r="A4" s="173"/>
      <c r="B4" s="129" t="s">
        <v>154</v>
      </c>
      <c r="C4" s="129" t="s">
        <v>155</v>
      </c>
      <c r="D4" s="129" t="s">
        <v>154</v>
      </c>
      <c r="E4" s="129" t="s">
        <v>155</v>
      </c>
      <c r="F4" s="129" t="s">
        <v>165</v>
      </c>
      <c r="G4" s="129" t="s">
        <v>155</v>
      </c>
      <c r="H4" s="129" t="s">
        <v>155</v>
      </c>
      <c r="I4" s="129" t="s">
        <v>155</v>
      </c>
      <c r="J4" s="129" t="s">
        <v>313</v>
      </c>
      <c r="K4" s="112" t="s">
        <v>322</v>
      </c>
      <c r="L4" s="137"/>
    </row>
    <row r="5" spans="1:16" ht="18.75" customHeight="1" x14ac:dyDescent="0.45">
      <c r="A5" s="1" t="s">
        <v>202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6" x14ac:dyDescent="0.45">
      <c r="A6" s="2" t="s">
        <v>226</v>
      </c>
      <c r="B6" s="43">
        <v>17</v>
      </c>
      <c r="C6" s="43">
        <v>0</v>
      </c>
      <c r="D6" s="43">
        <v>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69" t="s">
        <v>381</v>
      </c>
    </row>
    <row r="7" spans="1:16" ht="18.75" customHeight="1" x14ac:dyDescent="0.45">
      <c r="A7" s="2" t="s">
        <v>227</v>
      </c>
      <c r="B7" s="43">
        <v>15</v>
      </c>
      <c r="C7" s="43">
        <v>0</v>
      </c>
      <c r="D7" s="43">
        <v>0</v>
      </c>
      <c r="E7" s="43">
        <v>2</v>
      </c>
      <c r="F7" s="43">
        <v>0</v>
      </c>
      <c r="G7" s="43">
        <v>1</v>
      </c>
      <c r="H7" s="43">
        <v>0</v>
      </c>
      <c r="I7" s="43">
        <v>2</v>
      </c>
      <c r="J7" s="43">
        <v>0</v>
      </c>
      <c r="K7" s="43">
        <v>0</v>
      </c>
      <c r="L7" s="57" t="s">
        <v>382</v>
      </c>
    </row>
    <row r="8" spans="1:16" ht="18.75" customHeight="1" x14ac:dyDescent="0.45">
      <c r="A8" s="2" t="s">
        <v>228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57" t="s">
        <v>383</v>
      </c>
    </row>
    <row r="9" spans="1:16" ht="18.75" customHeight="1" x14ac:dyDescent="0.45">
      <c r="A9" s="33" t="s">
        <v>0</v>
      </c>
      <c r="B9" s="61">
        <f t="shared" ref="B9:K9" si="0">SUM(B6:B8)</f>
        <v>32</v>
      </c>
      <c r="C9" s="61">
        <f t="shared" si="0"/>
        <v>0</v>
      </c>
      <c r="D9" s="61">
        <f t="shared" si="0"/>
        <v>3</v>
      </c>
      <c r="E9" s="61">
        <f t="shared" si="0"/>
        <v>2</v>
      </c>
      <c r="F9" s="61">
        <f t="shared" si="0"/>
        <v>0</v>
      </c>
      <c r="G9" s="61">
        <f t="shared" si="0"/>
        <v>1</v>
      </c>
      <c r="H9" s="61">
        <f t="shared" si="0"/>
        <v>0</v>
      </c>
      <c r="I9" s="61">
        <f t="shared" si="0"/>
        <v>2</v>
      </c>
      <c r="J9" s="61">
        <f t="shared" si="0"/>
        <v>0</v>
      </c>
      <c r="K9" s="61">
        <f t="shared" si="0"/>
        <v>0</v>
      </c>
      <c r="L9" s="58"/>
    </row>
    <row r="10" spans="1:16" ht="18.75" customHeight="1" x14ac:dyDescent="0.45">
      <c r="A10" s="1" t="s">
        <v>203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59"/>
    </row>
    <row r="11" spans="1:16" ht="18.75" customHeight="1" x14ac:dyDescent="0.45">
      <c r="A11" s="2" t="s">
        <v>229</v>
      </c>
      <c r="B11" s="43">
        <v>56</v>
      </c>
      <c r="C11" s="43">
        <v>1</v>
      </c>
      <c r="D11" s="43">
        <v>0</v>
      </c>
      <c r="E11" s="43">
        <v>5</v>
      </c>
      <c r="F11" s="43">
        <v>0</v>
      </c>
      <c r="G11" s="43">
        <v>1</v>
      </c>
      <c r="H11" s="43">
        <v>0</v>
      </c>
      <c r="I11" s="43">
        <v>0</v>
      </c>
      <c r="J11" s="43">
        <v>0</v>
      </c>
      <c r="K11" s="43">
        <v>1</v>
      </c>
      <c r="L11" s="57" t="s">
        <v>384</v>
      </c>
    </row>
    <row r="12" spans="1:16" ht="18.75" customHeight="1" x14ac:dyDescent="0.45">
      <c r="A12" s="2" t="s">
        <v>230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57" t="s">
        <v>385</v>
      </c>
    </row>
    <row r="13" spans="1:16" x14ac:dyDescent="0.45">
      <c r="A13" s="2" t="s">
        <v>231</v>
      </c>
      <c r="B13" s="44">
        <v>6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4">
        <v>0</v>
      </c>
      <c r="J13" s="43">
        <v>0</v>
      </c>
      <c r="K13" s="43">
        <v>0</v>
      </c>
      <c r="L13" s="108" t="s">
        <v>336</v>
      </c>
    </row>
    <row r="14" spans="1:16" x14ac:dyDescent="0.45">
      <c r="A14" s="2" t="s">
        <v>232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109" t="s">
        <v>337</v>
      </c>
    </row>
    <row r="15" spans="1:16" ht="18.75" customHeight="1" x14ac:dyDescent="0.45">
      <c r="A15" s="33" t="s">
        <v>0</v>
      </c>
      <c r="B15" s="61">
        <f t="shared" ref="B15:J15" si="1">SUM(B11:B14)</f>
        <v>62</v>
      </c>
      <c r="C15" s="61">
        <f t="shared" si="1"/>
        <v>1</v>
      </c>
      <c r="D15" s="61">
        <f t="shared" si="1"/>
        <v>0</v>
      </c>
      <c r="E15" s="61">
        <f t="shared" si="1"/>
        <v>5</v>
      </c>
      <c r="F15" s="61">
        <f t="shared" si="1"/>
        <v>0</v>
      </c>
      <c r="G15" s="61">
        <f t="shared" si="1"/>
        <v>1</v>
      </c>
      <c r="H15" s="61">
        <f t="shared" si="1"/>
        <v>0</v>
      </c>
      <c r="I15" s="61">
        <f t="shared" si="1"/>
        <v>0</v>
      </c>
      <c r="J15" s="61">
        <f t="shared" si="1"/>
        <v>0</v>
      </c>
      <c r="K15" s="61">
        <f t="shared" ref="K15" si="2">SUM(K11:K14)</f>
        <v>1</v>
      </c>
      <c r="L15" s="58"/>
    </row>
    <row r="16" spans="1:16" ht="18.75" customHeight="1" x14ac:dyDescent="0.45">
      <c r="A16" s="1" t="s">
        <v>204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59"/>
    </row>
    <row r="17" spans="1:12" x14ac:dyDescent="0.45">
      <c r="A17" s="2" t="s">
        <v>233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1</v>
      </c>
      <c r="H17" s="43">
        <v>1</v>
      </c>
      <c r="I17" s="43">
        <v>1</v>
      </c>
      <c r="J17" s="43">
        <v>1</v>
      </c>
      <c r="K17" s="43">
        <v>0</v>
      </c>
      <c r="L17" s="69" t="s">
        <v>386</v>
      </c>
    </row>
    <row r="18" spans="1:12" ht="42" x14ac:dyDescent="0.45">
      <c r="A18" s="2" t="s">
        <v>234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110" t="s">
        <v>338</v>
      </c>
    </row>
    <row r="19" spans="1:12" ht="18.75" customHeight="1" x14ac:dyDescent="0.45">
      <c r="A19" s="2" t="s">
        <v>235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57" t="s">
        <v>387</v>
      </c>
    </row>
    <row r="20" spans="1:12" ht="42" x14ac:dyDescent="0.45">
      <c r="A20" s="2" t="s">
        <v>236</v>
      </c>
      <c r="B20" s="43">
        <v>18</v>
      </c>
      <c r="C20" s="43">
        <v>2</v>
      </c>
      <c r="D20" s="43">
        <v>0</v>
      </c>
      <c r="E20" s="43">
        <v>0</v>
      </c>
      <c r="F20" s="43">
        <v>0</v>
      </c>
      <c r="G20" s="43">
        <v>0</v>
      </c>
      <c r="H20" s="43">
        <v>3</v>
      </c>
      <c r="I20" s="43">
        <v>1</v>
      </c>
      <c r="J20" s="43">
        <v>0</v>
      </c>
      <c r="K20" s="43">
        <v>0</v>
      </c>
      <c r="L20" s="109" t="s">
        <v>339</v>
      </c>
    </row>
    <row r="21" spans="1:12" ht="18.75" customHeight="1" x14ac:dyDescent="0.45">
      <c r="A21" s="33" t="s">
        <v>0</v>
      </c>
      <c r="B21" s="61">
        <f t="shared" ref="B21:J21" si="3">SUM(B17:B20)</f>
        <v>18</v>
      </c>
      <c r="C21" s="61">
        <f t="shared" si="3"/>
        <v>2</v>
      </c>
      <c r="D21" s="61">
        <f t="shared" si="3"/>
        <v>0</v>
      </c>
      <c r="E21" s="61">
        <f t="shared" si="3"/>
        <v>0</v>
      </c>
      <c r="F21" s="61">
        <f t="shared" si="3"/>
        <v>0</v>
      </c>
      <c r="G21" s="61">
        <f t="shared" si="3"/>
        <v>1</v>
      </c>
      <c r="H21" s="61">
        <f t="shared" si="3"/>
        <v>4</v>
      </c>
      <c r="I21" s="61">
        <f t="shared" si="3"/>
        <v>2</v>
      </c>
      <c r="J21" s="61">
        <f t="shared" si="3"/>
        <v>1</v>
      </c>
      <c r="K21" s="61">
        <f t="shared" ref="K21" si="4">SUM(K17:K20)</f>
        <v>0</v>
      </c>
      <c r="L21" s="58"/>
    </row>
    <row r="22" spans="1:12" ht="18.75" customHeight="1" x14ac:dyDescent="0.45">
      <c r="A22" s="1" t="s">
        <v>205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59"/>
    </row>
    <row r="23" spans="1:12" ht="18.75" customHeight="1" x14ac:dyDescent="0.45">
      <c r="A23" s="2" t="s">
        <v>237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57" t="s">
        <v>388</v>
      </c>
    </row>
    <row r="24" spans="1:12" ht="112.5" customHeight="1" x14ac:dyDescent="0.45">
      <c r="A24" s="2" t="s">
        <v>238</v>
      </c>
      <c r="B24" s="43">
        <v>15</v>
      </c>
      <c r="C24" s="43">
        <v>1</v>
      </c>
      <c r="D24" s="43">
        <v>6</v>
      </c>
      <c r="E24" s="43">
        <v>0</v>
      </c>
      <c r="F24" s="43">
        <v>0</v>
      </c>
      <c r="G24" s="43">
        <v>0</v>
      </c>
      <c r="H24" s="43">
        <v>0</v>
      </c>
      <c r="I24" s="43">
        <v>1</v>
      </c>
      <c r="J24" s="43">
        <v>0</v>
      </c>
      <c r="K24" s="43">
        <v>0</v>
      </c>
      <c r="L24" s="115" t="s">
        <v>340</v>
      </c>
    </row>
    <row r="25" spans="1:12" ht="18.75" customHeight="1" x14ac:dyDescent="0.45">
      <c r="A25" s="2" t="s">
        <v>239</v>
      </c>
      <c r="B25" s="43">
        <v>16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3</v>
      </c>
      <c r="I25" s="43">
        <v>0</v>
      </c>
      <c r="J25" s="43">
        <v>0</v>
      </c>
      <c r="K25" s="43">
        <v>0</v>
      </c>
      <c r="L25" s="57" t="s">
        <v>389</v>
      </c>
    </row>
    <row r="26" spans="1:12" ht="18.75" customHeight="1" x14ac:dyDescent="0.45">
      <c r="A26" s="2" t="s">
        <v>240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57" t="s">
        <v>390</v>
      </c>
    </row>
    <row r="27" spans="1:12" ht="18.75" customHeight="1" x14ac:dyDescent="0.45">
      <c r="A27" s="33" t="s">
        <v>0</v>
      </c>
      <c r="B27" s="61">
        <f t="shared" ref="B27" si="5">SUM(B23:B26)</f>
        <v>31</v>
      </c>
      <c r="C27" s="61">
        <f t="shared" ref="C27" si="6">SUM(C23:C26)</f>
        <v>1</v>
      </c>
      <c r="D27" s="61">
        <f t="shared" ref="D27" si="7">SUM(D23:D26)</f>
        <v>6</v>
      </c>
      <c r="E27" s="61">
        <f t="shared" ref="E27" si="8">SUM(E23:E26)</f>
        <v>0</v>
      </c>
      <c r="F27" s="61">
        <f t="shared" ref="F27" si="9">SUM(F23:F26)</f>
        <v>0</v>
      </c>
      <c r="G27" s="61">
        <f t="shared" ref="G27" si="10">SUM(G23:G26)</f>
        <v>0</v>
      </c>
      <c r="H27" s="61">
        <f t="shared" ref="H27" si="11">SUM(H23:H26)</f>
        <v>3</v>
      </c>
      <c r="I27" s="61">
        <f t="shared" ref="I27" si="12">SUM(I23:I26)</f>
        <v>1</v>
      </c>
      <c r="J27" s="61">
        <f t="shared" ref="J27:K27" si="13">SUM(J23:J26)</f>
        <v>0</v>
      </c>
      <c r="K27" s="61">
        <f t="shared" si="13"/>
        <v>0</v>
      </c>
      <c r="L27" s="58"/>
    </row>
    <row r="28" spans="1:12" ht="18.75" customHeight="1" x14ac:dyDescent="0.45">
      <c r="A28" s="1" t="s">
        <v>206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59"/>
    </row>
    <row r="29" spans="1:12" ht="18.75" customHeight="1" x14ac:dyDescent="0.45">
      <c r="A29" s="2" t="s">
        <v>241</v>
      </c>
      <c r="B29" s="43">
        <v>0</v>
      </c>
      <c r="C29" s="43">
        <v>26</v>
      </c>
      <c r="D29" s="43">
        <v>10</v>
      </c>
      <c r="E29" s="43">
        <v>0</v>
      </c>
      <c r="F29" s="43">
        <v>0</v>
      </c>
      <c r="G29" s="43">
        <v>2</v>
      </c>
      <c r="H29" s="43">
        <v>0</v>
      </c>
      <c r="I29" s="43">
        <v>3</v>
      </c>
      <c r="J29" s="43">
        <v>0</v>
      </c>
      <c r="K29" s="43">
        <v>0</v>
      </c>
      <c r="L29" s="57" t="s">
        <v>391</v>
      </c>
    </row>
    <row r="30" spans="1:12" ht="18.75" customHeight="1" x14ac:dyDescent="0.45">
      <c r="A30" s="2" t="s">
        <v>242</v>
      </c>
      <c r="B30" s="43">
        <v>0</v>
      </c>
      <c r="C30" s="43">
        <v>15</v>
      </c>
      <c r="D30" s="43">
        <v>0</v>
      </c>
      <c r="E30" s="43"/>
      <c r="F30" s="43">
        <v>0</v>
      </c>
      <c r="G30" s="43">
        <v>4</v>
      </c>
      <c r="H30" s="43">
        <v>5</v>
      </c>
      <c r="I30" s="43">
        <v>1</v>
      </c>
      <c r="J30" s="43">
        <v>0</v>
      </c>
      <c r="K30" s="43">
        <v>0</v>
      </c>
      <c r="L30" s="71" t="s">
        <v>392</v>
      </c>
    </row>
    <row r="31" spans="1:12" ht="18.75" customHeight="1" x14ac:dyDescent="0.45">
      <c r="A31" s="5" t="s">
        <v>243</v>
      </c>
      <c r="B31" s="43">
        <v>0</v>
      </c>
      <c r="C31" s="43">
        <v>5</v>
      </c>
      <c r="D31" s="43">
        <v>0</v>
      </c>
      <c r="E31" s="63">
        <v>1</v>
      </c>
      <c r="F31" s="43">
        <v>0</v>
      </c>
      <c r="G31" s="43">
        <v>0</v>
      </c>
      <c r="H31" s="63">
        <v>1</v>
      </c>
      <c r="I31" s="63">
        <v>1</v>
      </c>
      <c r="J31" s="43">
        <v>0</v>
      </c>
      <c r="K31" s="43">
        <v>0</v>
      </c>
      <c r="L31" s="71" t="s">
        <v>393</v>
      </c>
    </row>
    <row r="32" spans="1:12" ht="18.75" customHeight="1" x14ac:dyDescent="0.45">
      <c r="A32" s="5" t="s">
        <v>244</v>
      </c>
      <c r="B32" s="43">
        <v>0</v>
      </c>
      <c r="C32" s="43">
        <v>7</v>
      </c>
      <c r="D32" s="43">
        <v>0</v>
      </c>
      <c r="E32" s="43">
        <v>2</v>
      </c>
      <c r="F32" s="43">
        <v>0</v>
      </c>
      <c r="G32" s="43">
        <v>1</v>
      </c>
      <c r="H32" s="63">
        <v>6</v>
      </c>
      <c r="I32" s="63">
        <v>7</v>
      </c>
      <c r="J32" s="43">
        <v>0</v>
      </c>
      <c r="K32" s="43">
        <v>0</v>
      </c>
      <c r="L32" s="72" t="s">
        <v>394</v>
      </c>
    </row>
    <row r="33" spans="1:12" ht="18.75" customHeight="1" x14ac:dyDescent="0.45">
      <c r="A33" s="5" t="s">
        <v>245</v>
      </c>
      <c r="B33" s="43">
        <v>0</v>
      </c>
      <c r="C33" s="43">
        <v>8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63">
        <v>3</v>
      </c>
      <c r="J33" s="43">
        <v>0</v>
      </c>
      <c r="K33" s="43">
        <v>0</v>
      </c>
      <c r="L33" s="72" t="s">
        <v>395</v>
      </c>
    </row>
    <row r="34" spans="1:12" ht="18.75" customHeight="1" x14ac:dyDescent="0.45">
      <c r="A34" s="2" t="s">
        <v>246</v>
      </c>
      <c r="B34" s="43">
        <v>0</v>
      </c>
      <c r="C34" s="43">
        <v>2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1</v>
      </c>
      <c r="J34" s="43">
        <v>0</v>
      </c>
      <c r="K34" s="43">
        <v>0</v>
      </c>
      <c r="L34" s="72" t="s">
        <v>396</v>
      </c>
    </row>
    <row r="35" spans="1:12" ht="18.75" customHeight="1" x14ac:dyDescent="0.45">
      <c r="A35" s="33" t="s">
        <v>0</v>
      </c>
      <c r="B35" s="61">
        <f t="shared" ref="B35:K35" si="14">SUM(B29:B34)</f>
        <v>0</v>
      </c>
      <c r="C35" s="61">
        <f t="shared" si="14"/>
        <v>63</v>
      </c>
      <c r="D35" s="61">
        <f t="shared" si="14"/>
        <v>10</v>
      </c>
      <c r="E35" s="61">
        <f t="shared" si="14"/>
        <v>3</v>
      </c>
      <c r="F35" s="61">
        <f t="shared" si="14"/>
        <v>0</v>
      </c>
      <c r="G35" s="61">
        <f t="shared" si="14"/>
        <v>7</v>
      </c>
      <c r="H35" s="61">
        <f t="shared" si="14"/>
        <v>12</v>
      </c>
      <c r="I35" s="61">
        <f t="shared" si="14"/>
        <v>16</v>
      </c>
      <c r="J35" s="61">
        <f t="shared" si="14"/>
        <v>0</v>
      </c>
      <c r="K35" s="61">
        <f t="shared" si="14"/>
        <v>0</v>
      </c>
      <c r="L35" s="58"/>
    </row>
    <row r="36" spans="1:12" ht="18.75" customHeight="1" x14ac:dyDescent="0.45">
      <c r="A36" s="1" t="s">
        <v>207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59"/>
    </row>
    <row r="37" spans="1:12" ht="18.75" customHeight="1" x14ac:dyDescent="0.45">
      <c r="A37" s="2" t="s">
        <v>247</v>
      </c>
      <c r="B37" s="43">
        <v>22</v>
      </c>
      <c r="C37" s="43">
        <v>0</v>
      </c>
      <c r="D37" s="43">
        <v>50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1</v>
      </c>
      <c r="L37" s="71" t="s">
        <v>341</v>
      </c>
    </row>
    <row r="38" spans="1:12" ht="18.75" customHeight="1" x14ac:dyDescent="0.45">
      <c r="A38" s="2" t="s">
        <v>248</v>
      </c>
      <c r="B38" s="43">
        <v>43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71" t="s">
        <v>342</v>
      </c>
    </row>
    <row r="39" spans="1:12" ht="18.75" customHeight="1" x14ac:dyDescent="0.45">
      <c r="A39" s="2" t="s">
        <v>249</v>
      </c>
      <c r="B39" s="43">
        <v>7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71" t="s">
        <v>343</v>
      </c>
    </row>
    <row r="40" spans="1:12" ht="18.75" customHeight="1" x14ac:dyDescent="0.45">
      <c r="A40" s="2" t="s">
        <v>250</v>
      </c>
      <c r="B40" s="43">
        <v>23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71" t="s">
        <v>344</v>
      </c>
    </row>
    <row r="41" spans="1:12" ht="18.75" customHeight="1" x14ac:dyDescent="0.45">
      <c r="A41" s="2" t="s">
        <v>251</v>
      </c>
      <c r="B41" s="43">
        <v>7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71" t="s">
        <v>345</v>
      </c>
    </row>
    <row r="42" spans="1:12" ht="18.75" customHeight="1" x14ac:dyDescent="0.45">
      <c r="A42" s="33" t="s">
        <v>0</v>
      </c>
      <c r="B42" s="61">
        <f t="shared" ref="B42:K42" si="15">SUM(B37:B41)</f>
        <v>102</v>
      </c>
      <c r="C42" s="61">
        <f t="shared" si="15"/>
        <v>0</v>
      </c>
      <c r="D42" s="61">
        <f t="shared" si="15"/>
        <v>50</v>
      </c>
      <c r="E42" s="61">
        <f t="shared" si="15"/>
        <v>0</v>
      </c>
      <c r="F42" s="61">
        <f t="shared" si="15"/>
        <v>0</v>
      </c>
      <c r="G42" s="61">
        <f t="shared" si="15"/>
        <v>0</v>
      </c>
      <c r="H42" s="61">
        <f t="shared" si="15"/>
        <v>0</v>
      </c>
      <c r="I42" s="61">
        <f t="shared" si="15"/>
        <v>0</v>
      </c>
      <c r="J42" s="61">
        <f t="shared" si="15"/>
        <v>0</v>
      </c>
      <c r="K42" s="61">
        <f t="shared" si="15"/>
        <v>1</v>
      </c>
      <c r="L42" s="58"/>
    </row>
    <row r="43" spans="1:12" ht="18.75" customHeight="1" x14ac:dyDescent="0.45">
      <c r="A43" s="1" t="s">
        <v>208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59"/>
    </row>
    <row r="44" spans="1:12" ht="18.75" customHeight="1" x14ac:dyDescent="0.45">
      <c r="A44" s="2" t="s">
        <v>252</v>
      </c>
      <c r="B44" s="43">
        <v>11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71" t="s">
        <v>397</v>
      </c>
    </row>
    <row r="45" spans="1:12" ht="18.75" customHeight="1" x14ac:dyDescent="0.45">
      <c r="A45" s="2" t="s">
        <v>253</v>
      </c>
      <c r="B45" s="43">
        <v>13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71" t="s">
        <v>398</v>
      </c>
    </row>
    <row r="46" spans="1:12" ht="18.75" customHeight="1" x14ac:dyDescent="0.45">
      <c r="A46" s="2" t="s">
        <v>254</v>
      </c>
      <c r="B46" s="43">
        <v>7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71" t="s">
        <v>399</v>
      </c>
    </row>
    <row r="47" spans="1:12" ht="18.75" customHeight="1" x14ac:dyDescent="0.45">
      <c r="A47" s="2" t="s">
        <v>255</v>
      </c>
      <c r="B47" s="43">
        <v>15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71" t="s">
        <v>400</v>
      </c>
    </row>
    <row r="48" spans="1:12" ht="18.75" customHeight="1" x14ac:dyDescent="0.45">
      <c r="A48" s="2" t="s">
        <v>256</v>
      </c>
      <c r="B48" s="43">
        <v>8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71" t="s">
        <v>401</v>
      </c>
    </row>
    <row r="49" spans="1:12" ht="18.75" customHeight="1" x14ac:dyDescent="0.45">
      <c r="A49" s="3" t="s">
        <v>346</v>
      </c>
      <c r="B49" s="90">
        <v>42</v>
      </c>
      <c r="C49" s="90">
        <v>1</v>
      </c>
      <c r="D49" s="90">
        <v>100</v>
      </c>
      <c r="E49" s="90">
        <v>8</v>
      </c>
      <c r="F49" s="90">
        <v>0</v>
      </c>
      <c r="G49" s="90">
        <v>3</v>
      </c>
      <c r="H49" s="90">
        <v>2</v>
      </c>
      <c r="I49" s="90">
        <v>5</v>
      </c>
      <c r="J49" s="90">
        <v>1</v>
      </c>
      <c r="K49" s="90">
        <v>0</v>
      </c>
      <c r="L49" s="116"/>
    </row>
    <row r="50" spans="1:12" ht="18.75" customHeight="1" x14ac:dyDescent="0.45">
      <c r="A50" s="33" t="s">
        <v>0</v>
      </c>
      <c r="B50" s="61">
        <f>SUM(B44:B49)</f>
        <v>96</v>
      </c>
      <c r="C50" s="61">
        <f t="shared" ref="C50:K50" si="16">SUM(C44:C49)</f>
        <v>1</v>
      </c>
      <c r="D50" s="61">
        <f t="shared" si="16"/>
        <v>100</v>
      </c>
      <c r="E50" s="61">
        <f t="shared" si="16"/>
        <v>8</v>
      </c>
      <c r="F50" s="61">
        <f t="shared" si="16"/>
        <v>0</v>
      </c>
      <c r="G50" s="61">
        <f t="shared" si="16"/>
        <v>3</v>
      </c>
      <c r="H50" s="61">
        <f t="shared" si="16"/>
        <v>2</v>
      </c>
      <c r="I50" s="61">
        <f t="shared" si="16"/>
        <v>5</v>
      </c>
      <c r="J50" s="61">
        <f t="shared" si="16"/>
        <v>1</v>
      </c>
      <c r="K50" s="61">
        <f t="shared" si="16"/>
        <v>0</v>
      </c>
      <c r="L50" s="58"/>
    </row>
    <row r="51" spans="1:12" ht="18.75" customHeight="1" x14ac:dyDescent="0.45">
      <c r="A51" s="1" t="s">
        <v>209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59"/>
    </row>
    <row r="52" spans="1:12" ht="18.75" customHeight="1" x14ac:dyDescent="0.45">
      <c r="A52" s="2" t="s">
        <v>257</v>
      </c>
      <c r="B52" s="43">
        <v>8</v>
      </c>
      <c r="C52" s="43">
        <v>1</v>
      </c>
      <c r="D52" s="43">
        <v>0</v>
      </c>
      <c r="E52" s="43">
        <v>1</v>
      </c>
      <c r="F52" s="43">
        <v>0</v>
      </c>
      <c r="G52" s="43">
        <v>1</v>
      </c>
      <c r="H52" s="43">
        <v>3</v>
      </c>
      <c r="I52" s="43">
        <v>1</v>
      </c>
      <c r="J52" s="43">
        <v>0</v>
      </c>
      <c r="K52" s="43">
        <v>0</v>
      </c>
      <c r="L52" s="71" t="s">
        <v>348</v>
      </c>
    </row>
    <row r="53" spans="1:12" ht="18.75" customHeight="1" x14ac:dyDescent="0.45">
      <c r="A53" s="2" t="s">
        <v>258</v>
      </c>
      <c r="B53" s="43">
        <v>22</v>
      </c>
      <c r="C53" s="43">
        <v>0</v>
      </c>
      <c r="D53" s="43">
        <v>0</v>
      </c>
      <c r="E53" s="43">
        <v>6</v>
      </c>
      <c r="F53" s="43">
        <v>0</v>
      </c>
      <c r="G53" s="43">
        <v>8</v>
      </c>
      <c r="H53" s="43">
        <v>3</v>
      </c>
      <c r="I53" s="43">
        <v>1</v>
      </c>
      <c r="J53" s="43">
        <v>0</v>
      </c>
      <c r="K53" s="43">
        <v>0</v>
      </c>
      <c r="L53" s="71" t="s">
        <v>347</v>
      </c>
    </row>
    <row r="54" spans="1:12" ht="18.75" customHeight="1" x14ac:dyDescent="0.45">
      <c r="A54" s="2" t="s">
        <v>259</v>
      </c>
      <c r="B54" s="43">
        <v>5</v>
      </c>
      <c r="C54" s="43">
        <v>0</v>
      </c>
      <c r="D54" s="43">
        <v>0</v>
      </c>
      <c r="E54" s="43">
        <v>1</v>
      </c>
      <c r="F54" s="43">
        <v>0</v>
      </c>
      <c r="G54" s="43">
        <v>1</v>
      </c>
      <c r="H54" s="43">
        <v>2</v>
      </c>
      <c r="I54" s="43">
        <v>1</v>
      </c>
      <c r="J54" s="43">
        <v>0</v>
      </c>
      <c r="K54" s="43">
        <v>0</v>
      </c>
      <c r="L54" s="71" t="s">
        <v>402</v>
      </c>
    </row>
    <row r="55" spans="1:12" ht="18.75" customHeight="1" x14ac:dyDescent="0.45">
      <c r="A55" s="2" t="s">
        <v>260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71" t="s">
        <v>403</v>
      </c>
    </row>
    <row r="56" spans="1:12" ht="18.75" customHeight="1" x14ac:dyDescent="0.45">
      <c r="A56" s="33" t="s">
        <v>0</v>
      </c>
      <c r="B56" s="61">
        <f t="shared" ref="B56:K56" si="17">SUM(B51:B55)</f>
        <v>35</v>
      </c>
      <c r="C56" s="61">
        <f t="shared" si="17"/>
        <v>1</v>
      </c>
      <c r="D56" s="61">
        <f t="shared" si="17"/>
        <v>0</v>
      </c>
      <c r="E56" s="61">
        <f t="shared" si="17"/>
        <v>8</v>
      </c>
      <c r="F56" s="61">
        <f t="shared" si="17"/>
        <v>0</v>
      </c>
      <c r="G56" s="61">
        <f t="shared" si="17"/>
        <v>10</v>
      </c>
      <c r="H56" s="61">
        <f t="shared" si="17"/>
        <v>8</v>
      </c>
      <c r="I56" s="61">
        <f t="shared" si="17"/>
        <v>3</v>
      </c>
      <c r="J56" s="61">
        <f t="shared" si="17"/>
        <v>0</v>
      </c>
      <c r="K56" s="61">
        <f t="shared" si="17"/>
        <v>0</v>
      </c>
      <c r="L56" s="58"/>
    </row>
    <row r="57" spans="1:12" ht="18.75" customHeight="1" x14ac:dyDescent="0.45">
      <c r="A57" s="1" t="s">
        <v>210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59"/>
    </row>
    <row r="58" spans="1:12" x14ac:dyDescent="0.45">
      <c r="A58" s="2" t="s">
        <v>261</v>
      </c>
      <c r="B58" s="118">
        <v>3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82" t="s">
        <v>404</v>
      </c>
    </row>
    <row r="59" spans="1:12" ht="18.75" customHeight="1" x14ac:dyDescent="0.45">
      <c r="A59" s="5" t="s">
        <v>262</v>
      </c>
      <c r="B59" s="119">
        <v>9</v>
      </c>
      <c r="C59" s="43">
        <v>0</v>
      </c>
      <c r="D59" s="117">
        <v>4</v>
      </c>
      <c r="E59" s="43">
        <v>0</v>
      </c>
      <c r="F59" s="43">
        <v>0</v>
      </c>
      <c r="G59" s="43">
        <v>0</v>
      </c>
      <c r="H59" s="120">
        <v>5</v>
      </c>
      <c r="I59" s="120">
        <v>1</v>
      </c>
      <c r="J59" s="117">
        <v>3</v>
      </c>
      <c r="K59" s="43">
        <v>0</v>
      </c>
      <c r="L59" s="60" t="s">
        <v>349</v>
      </c>
    </row>
    <row r="60" spans="1:12" ht="18.75" customHeight="1" x14ac:dyDescent="0.45">
      <c r="A60" s="5" t="s">
        <v>263</v>
      </c>
      <c r="B60" s="119">
        <v>10</v>
      </c>
      <c r="C60" s="43">
        <v>0</v>
      </c>
      <c r="D60" s="117">
        <v>12</v>
      </c>
      <c r="E60" s="117" t="s">
        <v>302</v>
      </c>
      <c r="F60" s="43">
        <v>0</v>
      </c>
      <c r="G60" s="117">
        <v>1</v>
      </c>
      <c r="H60" s="117">
        <v>4</v>
      </c>
      <c r="I60" s="117">
        <v>2</v>
      </c>
      <c r="J60" s="117" t="s">
        <v>302</v>
      </c>
      <c r="K60" s="43">
        <v>0</v>
      </c>
      <c r="L60" s="121" t="s">
        <v>350</v>
      </c>
    </row>
    <row r="61" spans="1:12" ht="18.75" customHeight="1" x14ac:dyDescent="0.45">
      <c r="A61" s="5" t="s">
        <v>264</v>
      </c>
      <c r="B61" s="119">
        <v>22</v>
      </c>
      <c r="C61" s="43">
        <v>0</v>
      </c>
      <c r="D61" s="117" t="s">
        <v>302</v>
      </c>
      <c r="E61" s="117">
        <v>1</v>
      </c>
      <c r="F61" s="43">
        <v>0</v>
      </c>
      <c r="G61" s="117">
        <v>1</v>
      </c>
      <c r="H61" s="117">
        <v>2</v>
      </c>
      <c r="I61" s="120">
        <v>2</v>
      </c>
      <c r="J61" s="117">
        <v>4</v>
      </c>
      <c r="K61" s="43">
        <v>0</v>
      </c>
      <c r="L61" s="60" t="s">
        <v>351</v>
      </c>
    </row>
    <row r="62" spans="1:12" ht="18.75" customHeight="1" x14ac:dyDescent="0.45">
      <c r="A62" s="5" t="s">
        <v>265</v>
      </c>
      <c r="B62" s="118">
        <v>4</v>
      </c>
      <c r="C62" s="43">
        <v>0</v>
      </c>
      <c r="D62" s="117" t="s">
        <v>302</v>
      </c>
      <c r="E62" s="117" t="s">
        <v>302</v>
      </c>
      <c r="F62" s="43">
        <v>0</v>
      </c>
      <c r="G62" s="117" t="s">
        <v>302</v>
      </c>
      <c r="H62" s="117" t="s">
        <v>302</v>
      </c>
      <c r="I62" s="120">
        <v>4</v>
      </c>
      <c r="J62" s="117" t="s">
        <v>302</v>
      </c>
      <c r="K62" s="43">
        <v>0</v>
      </c>
      <c r="L62" s="122" t="s">
        <v>352</v>
      </c>
    </row>
    <row r="63" spans="1:12" ht="18.75" customHeight="1" x14ac:dyDescent="0.45">
      <c r="A63" s="5" t="s">
        <v>266</v>
      </c>
      <c r="B63" s="118">
        <v>3</v>
      </c>
      <c r="C63" s="43">
        <v>0</v>
      </c>
      <c r="D63" s="117">
        <v>10</v>
      </c>
      <c r="E63" s="117" t="s">
        <v>302</v>
      </c>
      <c r="F63" s="43">
        <v>0</v>
      </c>
      <c r="G63" s="117" t="s">
        <v>302</v>
      </c>
      <c r="H63" s="117" t="s">
        <v>302</v>
      </c>
      <c r="I63" s="43">
        <v>0</v>
      </c>
      <c r="J63" s="43">
        <v>0</v>
      </c>
      <c r="K63" s="43">
        <v>0</v>
      </c>
      <c r="L63" s="122" t="s">
        <v>353</v>
      </c>
    </row>
    <row r="64" spans="1:12" ht="18.75" customHeight="1" x14ac:dyDescent="0.45">
      <c r="A64" s="2" t="s">
        <v>267</v>
      </c>
      <c r="B64" s="118">
        <v>2</v>
      </c>
      <c r="C64" s="43">
        <v>0</v>
      </c>
      <c r="D64" s="43">
        <v>0</v>
      </c>
      <c r="E64" s="117" t="s">
        <v>302</v>
      </c>
      <c r="F64" s="43">
        <v>0</v>
      </c>
      <c r="G64" s="117" t="s">
        <v>302</v>
      </c>
      <c r="H64" s="117" t="s">
        <v>302</v>
      </c>
      <c r="I64" s="43">
        <v>0</v>
      </c>
      <c r="J64" s="43">
        <v>0</v>
      </c>
      <c r="K64" s="43">
        <v>0</v>
      </c>
      <c r="L64" s="122" t="s">
        <v>354</v>
      </c>
    </row>
    <row r="65" spans="1:12" ht="18.75" customHeight="1" x14ac:dyDescent="0.45">
      <c r="A65" s="2" t="s">
        <v>268</v>
      </c>
      <c r="B65" s="118">
        <v>1</v>
      </c>
      <c r="C65" s="43">
        <v>0</v>
      </c>
      <c r="D65" s="117">
        <v>1</v>
      </c>
      <c r="E65" s="117" t="s">
        <v>302</v>
      </c>
      <c r="F65" s="43">
        <v>0</v>
      </c>
      <c r="G65" s="117" t="s">
        <v>302</v>
      </c>
      <c r="H65" s="117" t="s">
        <v>302</v>
      </c>
      <c r="I65" s="43">
        <v>0</v>
      </c>
      <c r="J65" s="43">
        <v>0</v>
      </c>
      <c r="K65" s="43">
        <v>0</v>
      </c>
      <c r="L65" s="57" t="s">
        <v>355</v>
      </c>
    </row>
    <row r="66" spans="1:12" ht="18.75" customHeight="1" x14ac:dyDescent="0.45">
      <c r="A66" s="33" t="s">
        <v>0</v>
      </c>
      <c r="B66" s="61">
        <f t="shared" ref="B66:K66" si="18">SUM(B58:B65)</f>
        <v>54</v>
      </c>
      <c r="C66" s="61">
        <f t="shared" si="18"/>
        <v>0</v>
      </c>
      <c r="D66" s="61">
        <f t="shared" si="18"/>
        <v>27</v>
      </c>
      <c r="E66" s="61">
        <f t="shared" si="18"/>
        <v>1</v>
      </c>
      <c r="F66" s="61">
        <f t="shared" si="18"/>
        <v>0</v>
      </c>
      <c r="G66" s="61">
        <f t="shared" si="18"/>
        <v>2</v>
      </c>
      <c r="H66" s="61">
        <f t="shared" si="18"/>
        <v>11</v>
      </c>
      <c r="I66" s="61">
        <f t="shared" si="18"/>
        <v>9</v>
      </c>
      <c r="J66" s="61">
        <f t="shared" si="18"/>
        <v>7</v>
      </c>
      <c r="K66" s="61">
        <f t="shared" si="18"/>
        <v>0</v>
      </c>
      <c r="L66" s="58"/>
    </row>
    <row r="67" spans="1:12" ht="18.75" customHeight="1" x14ac:dyDescent="0.45">
      <c r="A67" s="1" t="s">
        <v>211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59"/>
    </row>
    <row r="68" spans="1:12" ht="63" x14ac:dyDescent="0.45">
      <c r="A68" s="2" t="s">
        <v>269</v>
      </c>
      <c r="B68" s="43">
        <v>5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1</v>
      </c>
      <c r="J68" s="43">
        <v>0</v>
      </c>
      <c r="K68" s="43">
        <v>0</v>
      </c>
      <c r="L68" s="69" t="s">
        <v>356</v>
      </c>
    </row>
    <row r="69" spans="1:12" ht="168" x14ac:dyDescent="0.45">
      <c r="A69" s="2" t="s">
        <v>270</v>
      </c>
      <c r="B69" s="43">
        <v>10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115" t="s">
        <v>357</v>
      </c>
    </row>
    <row r="70" spans="1:12" ht="18.75" customHeight="1" x14ac:dyDescent="0.45">
      <c r="A70" s="2" t="s">
        <v>271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1</v>
      </c>
      <c r="I70" s="43">
        <v>0</v>
      </c>
      <c r="J70" s="43">
        <v>0</v>
      </c>
      <c r="K70" s="43">
        <v>0</v>
      </c>
      <c r="L70" s="57" t="s">
        <v>358</v>
      </c>
    </row>
    <row r="71" spans="1:12" x14ac:dyDescent="0.45">
      <c r="A71" s="2" t="s">
        <v>272</v>
      </c>
      <c r="B71" s="43">
        <v>0</v>
      </c>
      <c r="C71" s="43">
        <v>10</v>
      </c>
      <c r="D71" s="43">
        <v>0</v>
      </c>
      <c r="E71" s="43">
        <v>0</v>
      </c>
      <c r="F71" s="43">
        <v>0</v>
      </c>
      <c r="G71" s="43">
        <v>1</v>
      </c>
      <c r="H71" s="43">
        <v>0</v>
      </c>
      <c r="I71" s="43">
        <v>0</v>
      </c>
      <c r="J71" s="43">
        <v>0</v>
      </c>
      <c r="K71" s="43">
        <v>0</v>
      </c>
      <c r="L71" s="123" t="s">
        <v>359</v>
      </c>
    </row>
    <row r="72" spans="1:12" ht="18.75" customHeight="1" x14ac:dyDescent="0.45">
      <c r="A72" s="33" t="s">
        <v>0</v>
      </c>
      <c r="B72" s="61">
        <f t="shared" ref="B72:J72" si="19">SUM(B68:B71)</f>
        <v>15</v>
      </c>
      <c r="C72" s="61">
        <f t="shared" si="19"/>
        <v>10</v>
      </c>
      <c r="D72" s="61">
        <f t="shared" si="19"/>
        <v>0</v>
      </c>
      <c r="E72" s="61">
        <f t="shared" si="19"/>
        <v>0</v>
      </c>
      <c r="F72" s="61">
        <f t="shared" si="19"/>
        <v>0</v>
      </c>
      <c r="G72" s="61">
        <f t="shared" si="19"/>
        <v>1</v>
      </c>
      <c r="H72" s="61">
        <f t="shared" si="19"/>
        <v>1</v>
      </c>
      <c r="I72" s="61">
        <f t="shared" si="19"/>
        <v>1</v>
      </c>
      <c r="J72" s="61">
        <f t="shared" si="19"/>
        <v>0</v>
      </c>
      <c r="K72" s="61">
        <f t="shared" ref="K72" si="20">SUM(K68:K71)</f>
        <v>0</v>
      </c>
      <c r="L72" s="58"/>
    </row>
    <row r="73" spans="1:12" ht="18.75" customHeight="1" x14ac:dyDescent="0.45">
      <c r="A73" s="1" t="s">
        <v>212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59"/>
    </row>
    <row r="74" spans="1:12" ht="18.75" customHeight="1" x14ac:dyDescent="0.45">
      <c r="A74" s="2" t="s">
        <v>273</v>
      </c>
      <c r="B74" s="43">
        <v>15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57" t="s">
        <v>360</v>
      </c>
    </row>
    <row r="75" spans="1:12" ht="18.75" customHeight="1" x14ac:dyDescent="0.45">
      <c r="A75" s="2" t="s">
        <v>274</v>
      </c>
      <c r="B75" s="43">
        <v>2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57" t="s">
        <v>361</v>
      </c>
    </row>
    <row r="76" spans="1:12" ht="18.75" customHeight="1" x14ac:dyDescent="0.45">
      <c r="A76" s="2" t="s">
        <v>275</v>
      </c>
      <c r="B76" s="43">
        <v>21</v>
      </c>
      <c r="C76" s="43">
        <v>0</v>
      </c>
      <c r="D76" s="43">
        <v>18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57" t="s">
        <v>362</v>
      </c>
    </row>
    <row r="77" spans="1:12" ht="18.75" customHeight="1" x14ac:dyDescent="0.45">
      <c r="A77" s="2" t="s">
        <v>276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57"/>
    </row>
    <row r="78" spans="1:12" ht="18.75" customHeight="1" x14ac:dyDescent="0.45">
      <c r="A78" s="33" t="s">
        <v>0</v>
      </c>
      <c r="B78" s="61">
        <f t="shared" ref="B78:J78" si="21">SUM(B74:B77)</f>
        <v>38</v>
      </c>
      <c r="C78" s="61">
        <f t="shared" si="21"/>
        <v>0</v>
      </c>
      <c r="D78" s="61">
        <f t="shared" si="21"/>
        <v>18</v>
      </c>
      <c r="E78" s="61">
        <f t="shared" si="21"/>
        <v>0</v>
      </c>
      <c r="F78" s="61">
        <f t="shared" si="21"/>
        <v>0</v>
      </c>
      <c r="G78" s="61">
        <f t="shared" si="21"/>
        <v>0</v>
      </c>
      <c r="H78" s="61">
        <f t="shared" si="21"/>
        <v>0</v>
      </c>
      <c r="I78" s="61">
        <f t="shared" si="21"/>
        <v>0</v>
      </c>
      <c r="J78" s="61">
        <f t="shared" si="21"/>
        <v>0</v>
      </c>
      <c r="K78" s="61">
        <f t="shared" ref="K78" si="22">SUM(K74:K77)</f>
        <v>0</v>
      </c>
      <c r="L78" s="58"/>
    </row>
    <row r="79" spans="1:12" ht="18.75" customHeight="1" x14ac:dyDescent="0.45">
      <c r="A79" s="1" t="s">
        <v>213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59"/>
    </row>
    <row r="80" spans="1:12" ht="63" x14ac:dyDescent="0.45">
      <c r="A80" s="2" t="s">
        <v>277</v>
      </c>
      <c r="B80" s="43">
        <v>39</v>
      </c>
      <c r="C80" s="43">
        <v>0</v>
      </c>
      <c r="D80" s="43">
        <v>0</v>
      </c>
      <c r="E80" s="43">
        <v>4</v>
      </c>
      <c r="F80" s="43">
        <v>1</v>
      </c>
      <c r="G80" s="43">
        <v>2</v>
      </c>
      <c r="H80" s="43">
        <v>4</v>
      </c>
      <c r="I80" s="43">
        <v>4</v>
      </c>
      <c r="J80" s="43">
        <v>0</v>
      </c>
      <c r="K80" s="43">
        <v>0</v>
      </c>
      <c r="L80" s="110" t="s">
        <v>363</v>
      </c>
    </row>
    <row r="81" spans="1:12" ht="42" x14ac:dyDescent="0.45">
      <c r="A81" s="2" t="s">
        <v>278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124" t="s">
        <v>364</v>
      </c>
    </row>
    <row r="82" spans="1:12" ht="42" x14ac:dyDescent="0.45">
      <c r="A82" s="2" t="s">
        <v>279</v>
      </c>
      <c r="B82" s="43">
        <v>0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124" t="s">
        <v>365</v>
      </c>
    </row>
    <row r="83" spans="1:12" ht="42" x14ac:dyDescent="0.45">
      <c r="A83" s="2" t="s">
        <v>280</v>
      </c>
      <c r="B83" s="43">
        <v>0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124" t="s">
        <v>366</v>
      </c>
    </row>
    <row r="84" spans="1:12" ht="42" x14ac:dyDescent="0.45">
      <c r="A84" s="2" t="s">
        <v>281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125" t="s">
        <v>367</v>
      </c>
    </row>
    <row r="85" spans="1:12" ht="18.75" customHeight="1" x14ac:dyDescent="0.45">
      <c r="A85" s="33" t="s">
        <v>0</v>
      </c>
      <c r="B85" s="61">
        <f t="shared" ref="B85:K85" si="23">SUM(B80:B84)</f>
        <v>39</v>
      </c>
      <c r="C85" s="61">
        <f t="shared" si="23"/>
        <v>0</v>
      </c>
      <c r="D85" s="61">
        <f t="shared" si="23"/>
        <v>0</v>
      </c>
      <c r="E85" s="61">
        <f t="shared" si="23"/>
        <v>4</v>
      </c>
      <c r="F85" s="61">
        <f t="shared" si="23"/>
        <v>1</v>
      </c>
      <c r="G85" s="61">
        <f t="shared" si="23"/>
        <v>2</v>
      </c>
      <c r="H85" s="61">
        <f t="shared" si="23"/>
        <v>4</v>
      </c>
      <c r="I85" s="61">
        <f t="shared" si="23"/>
        <v>4</v>
      </c>
      <c r="J85" s="61">
        <f t="shared" si="23"/>
        <v>0</v>
      </c>
      <c r="K85" s="61">
        <f t="shared" si="23"/>
        <v>0</v>
      </c>
      <c r="L85" s="58"/>
    </row>
    <row r="86" spans="1:12" ht="18.75" customHeight="1" x14ac:dyDescent="0.45">
      <c r="A86" s="1" t="s">
        <v>214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59"/>
    </row>
    <row r="87" spans="1:12" ht="18.75" customHeight="1" x14ac:dyDescent="0.45">
      <c r="A87" s="2" t="s">
        <v>301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70"/>
    </row>
    <row r="88" spans="1:12" ht="18.75" customHeight="1" x14ac:dyDescent="0.45">
      <c r="A88" s="5" t="s">
        <v>282</v>
      </c>
      <c r="B88" s="63"/>
      <c r="C88" s="63"/>
      <c r="D88" s="63">
        <v>57</v>
      </c>
      <c r="E88" s="63"/>
      <c r="F88" s="63"/>
      <c r="G88" s="63"/>
      <c r="H88" s="63"/>
      <c r="I88" s="63"/>
      <c r="J88" s="63"/>
      <c r="K88" s="43"/>
      <c r="L88" s="60" t="s">
        <v>368</v>
      </c>
    </row>
    <row r="89" spans="1:12" ht="18.75" customHeight="1" x14ac:dyDescent="0.45">
      <c r="A89" s="5" t="s">
        <v>283</v>
      </c>
      <c r="B89" s="63"/>
      <c r="C89" s="63"/>
      <c r="D89" s="63"/>
      <c r="E89" s="63"/>
      <c r="F89" s="63"/>
      <c r="G89" s="63"/>
      <c r="H89" s="63">
        <v>2</v>
      </c>
      <c r="I89" s="63">
        <v>1</v>
      </c>
      <c r="J89" s="63"/>
      <c r="K89" s="43"/>
      <c r="L89" s="70" t="s">
        <v>369</v>
      </c>
    </row>
    <row r="90" spans="1:12" ht="105" x14ac:dyDescent="0.45">
      <c r="A90" s="2" t="s">
        <v>284</v>
      </c>
      <c r="B90" s="63">
        <v>6</v>
      </c>
      <c r="C90" s="63"/>
      <c r="D90" s="63"/>
      <c r="E90" s="63"/>
      <c r="F90" s="63"/>
      <c r="G90" s="63">
        <v>1</v>
      </c>
      <c r="H90" s="43"/>
      <c r="I90" s="43">
        <v>1</v>
      </c>
      <c r="J90" s="43"/>
      <c r="K90" s="43"/>
      <c r="L90" s="126" t="s">
        <v>370</v>
      </c>
    </row>
    <row r="91" spans="1:12" ht="18.75" customHeight="1" x14ac:dyDescent="0.45">
      <c r="A91" s="33" t="s">
        <v>0</v>
      </c>
      <c r="B91" s="61">
        <f t="shared" ref="B91:K91" si="24">SUM(B86:B90)</f>
        <v>6</v>
      </c>
      <c r="C91" s="61">
        <f t="shared" si="24"/>
        <v>0</v>
      </c>
      <c r="D91" s="61">
        <f t="shared" si="24"/>
        <v>57</v>
      </c>
      <c r="E91" s="61">
        <f t="shared" si="24"/>
        <v>0</v>
      </c>
      <c r="F91" s="61">
        <f t="shared" si="24"/>
        <v>0</v>
      </c>
      <c r="G91" s="61">
        <f t="shared" si="24"/>
        <v>1</v>
      </c>
      <c r="H91" s="61">
        <f t="shared" si="24"/>
        <v>2</v>
      </c>
      <c r="I91" s="61">
        <f t="shared" si="24"/>
        <v>2</v>
      </c>
      <c r="J91" s="61">
        <f t="shared" si="24"/>
        <v>0</v>
      </c>
      <c r="K91" s="61">
        <f t="shared" si="24"/>
        <v>0</v>
      </c>
      <c r="L91" s="58"/>
    </row>
    <row r="92" spans="1:12" ht="18.75" customHeight="1" x14ac:dyDescent="0.45">
      <c r="A92" s="1" t="s">
        <v>215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59"/>
    </row>
    <row r="93" spans="1:12" ht="18.75" customHeight="1" x14ac:dyDescent="0.45">
      <c r="A93" s="2" t="s">
        <v>285</v>
      </c>
      <c r="B93" s="43">
        <v>25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57" t="s">
        <v>406</v>
      </c>
    </row>
    <row r="94" spans="1:12" ht="18.75" customHeight="1" x14ac:dyDescent="0.45">
      <c r="A94" s="2" t="s">
        <v>286</v>
      </c>
      <c r="B94" s="43">
        <v>34</v>
      </c>
      <c r="C94" s="43">
        <v>0</v>
      </c>
      <c r="D94" s="43">
        <v>0</v>
      </c>
      <c r="E94" s="43">
        <v>2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57" t="s">
        <v>407</v>
      </c>
    </row>
    <row r="95" spans="1:12" ht="18.75" customHeight="1" x14ac:dyDescent="0.45">
      <c r="A95" s="2" t="s">
        <v>287</v>
      </c>
      <c r="B95" s="43">
        <v>4</v>
      </c>
      <c r="C95" s="4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57" t="s">
        <v>408</v>
      </c>
    </row>
    <row r="96" spans="1:12" ht="18.75" customHeight="1" x14ac:dyDescent="0.45">
      <c r="A96" s="2" t="s">
        <v>288</v>
      </c>
      <c r="B96" s="43">
        <v>0</v>
      </c>
      <c r="C96" s="4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57" t="s">
        <v>409</v>
      </c>
    </row>
    <row r="97" spans="1:12" ht="18.75" customHeight="1" x14ac:dyDescent="0.45">
      <c r="A97" s="33" t="s">
        <v>0</v>
      </c>
      <c r="B97" s="61">
        <f t="shared" ref="B97:J97" si="25">SUM(B92:B96)</f>
        <v>63</v>
      </c>
      <c r="C97" s="61">
        <f t="shared" si="25"/>
        <v>0</v>
      </c>
      <c r="D97" s="61">
        <f t="shared" si="25"/>
        <v>0</v>
      </c>
      <c r="E97" s="61">
        <f t="shared" si="25"/>
        <v>2</v>
      </c>
      <c r="F97" s="61">
        <f t="shared" si="25"/>
        <v>0</v>
      </c>
      <c r="G97" s="61">
        <f t="shared" si="25"/>
        <v>0</v>
      </c>
      <c r="H97" s="61">
        <f t="shared" si="25"/>
        <v>0</v>
      </c>
      <c r="I97" s="61">
        <f t="shared" si="25"/>
        <v>0</v>
      </c>
      <c r="J97" s="61">
        <f t="shared" si="25"/>
        <v>0</v>
      </c>
      <c r="K97" s="61">
        <f t="shared" ref="K97" si="26">SUM(K92:K96)</f>
        <v>0</v>
      </c>
      <c r="L97" s="58"/>
    </row>
    <row r="98" spans="1:12" ht="18.75" customHeight="1" x14ac:dyDescent="0.45">
      <c r="A98" s="1" t="s">
        <v>216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59"/>
    </row>
    <row r="99" spans="1:12" ht="18.75" customHeight="1" x14ac:dyDescent="0.45">
      <c r="A99" s="2" t="s">
        <v>289</v>
      </c>
      <c r="B99" s="43">
        <v>65</v>
      </c>
      <c r="C99" s="43">
        <v>0</v>
      </c>
      <c r="D99" s="43">
        <v>89</v>
      </c>
      <c r="E99" s="43">
        <v>2</v>
      </c>
      <c r="F99" s="43">
        <v>0</v>
      </c>
      <c r="G99" s="43">
        <v>1</v>
      </c>
      <c r="H99" s="43">
        <v>2</v>
      </c>
      <c r="I99" s="43">
        <v>2</v>
      </c>
      <c r="J99" s="43">
        <v>0</v>
      </c>
      <c r="K99" s="43">
        <v>0</v>
      </c>
      <c r="L99" s="57" t="s">
        <v>371</v>
      </c>
    </row>
    <row r="100" spans="1:12" ht="18.75" customHeight="1" x14ac:dyDescent="0.45">
      <c r="A100" s="2" t="s">
        <v>290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57" t="s">
        <v>405</v>
      </c>
    </row>
    <row r="101" spans="1:12" ht="18.75" customHeight="1" x14ac:dyDescent="0.45">
      <c r="A101" s="2" t="s">
        <v>291</v>
      </c>
      <c r="B101" s="43">
        <v>5</v>
      </c>
      <c r="C101" s="43">
        <v>0</v>
      </c>
      <c r="D101" s="43">
        <v>0</v>
      </c>
      <c r="E101" s="43">
        <v>0</v>
      </c>
      <c r="F101" s="43">
        <v>0</v>
      </c>
      <c r="G101" s="43">
        <v>1</v>
      </c>
      <c r="H101" s="43">
        <v>1</v>
      </c>
      <c r="I101" s="43">
        <v>1</v>
      </c>
      <c r="J101" s="43">
        <v>0</v>
      </c>
      <c r="K101" s="43">
        <v>0</v>
      </c>
      <c r="L101" s="57" t="s">
        <v>372</v>
      </c>
    </row>
    <row r="102" spans="1:12" ht="18.75" customHeight="1" x14ac:dyDescent="0.45">
      <c r="A102" s="2" t="s">
        <v>292</v>
      </c>
      <c r="B102" s="43">
        <v>2</v>
      </c>
      <c r="C102" s="43">
        <v>0</v>
      </c>
      <c r="D102" s="43">
        <v>4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57" t="s">
        <v>373</v>
      </c>
    </row>
    <row r="103" spans="1:12" ht="18.75" customHeight="1" x14ac:dyDescent="0.45">
      <c r="A103" s="2" t="s">
        <v>293</v>
      </c>
      <c r="B103" s="43">
        <v>21</v>
      </c>
      <c r="C103" s="43">
        <v>0</v>
      </c>
      <c r="D103" s="43">
        <v>54</v>
      </c>
      <c r="E103" s="43">
        <v>0</v>
      </c>
      <c r="F103" s="43">
        <v>0</v>
      </c>
      <c r="G103" s="43">
        <v>4</v>
      </c>
      <c r="H103" s="43">
        <v>2</v>
      </c>
      <c r="I103" s="43">
        <v>0</v>
      </c>
      <c r="J103" s="43">
        <v>0</v>
      </c>
      <c r="K103" s="43">
        <v>0</v>
      </c>
      <c r="L103" s="57" t="s">
        <v>374</v>
      </c>
    </row>
    <row r="104" spans="1:12" ht="18.75" customHeight="1" x14ac:dyDescent="0.45">
      <c r="A104" s="33" t="s">
        <v>0</v>
      </c>
      <c r="B104" s="61">
        <f t="shared" ref="B104:J104" si="27">SUM(B99:B103)</f>
        <v>93</v>
      </c>
      <c r="C104" s="61">
        <f t="shared" si="27"/>
        <v>0</v>
      </c>
      <c r="D104" s="61">
        <f t="shared" si="27"/>
        <v>147</v>
      </c>
      <c r="E104" s="61">
        <f t="shared" si="27"/>
        <v>2</v>
      </c>
      <c r="F104" s="61">
        <f t="shared" si="27"/>
        <v>0</v>
      </c>
      <c r="G104" s="61">
        <f t="shared" si="27"/>
        <v>6</v>
      </c>
      <c r="H104" s="61">
        <f t="shared" si="27"/>
        <v>5</v>
      </c>
      <c r="I104" s="61">
        <f t="shared" si="27"/>
        <v>3</v>
      </c>
      <c r="J104" s="61">
        <f t="shared" si="27"/>
        <v>0</v>
      </c>
      <c r="K104" s="61">
        <f t="shared" ref="K104" si="28">SUM(K99:K103)</f>
        <v>0</v>
      </c>
      <c r="L104" s="58"/>
    </row>
    <row r="105" spans="1:12" ht="18.75" customHeight="1" x14ac:dyDescent="0.45">
      <c r="A105" s="1" t="s">
        <v>217</v>
      </c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59"/>
    </row>
    <row r="106" spans="1:12" x14ac:dyDescent="0.45">
      <c r="A106" s="2" t="s">
        <v>294</v>
      </c>
      <c r="B106" s="43">
        <v>0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69" t="s">
        <v>410</v>
      </c>
    </row>
    <row r="107" spans="1:12" x14ac:dyDescent="0.45">
      <c r="A107" s="2" t="s">
        <v>295</v>
      </c>
      <c r="B107" s="43">
        <v>5</v>
      </c>
      <c r="C107" s="43">
        <v>0</v>
      </c>
      <c r="D107" s="43">
        <v>6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69" t="s">
        <v>375</v>
      </c>
    </row>
    <row r="108" spans="1:12" ht="18.75" customHeight="1" x14ac:dyDescent="0.45">
      <c r="A108" s="2" t="s">
        <v>296</v>
      </c>
      <c r="B108" s="43">
        <v>4</v>
      </c>
      <c r="C108" s="43">
        <v>0</v>
      </c>
      <c r="D108" s="43" t="s">
        <v>306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57" t="s">
        <v>376</v>
      </c>
    </row>
    <row r="109" spans="1:12" ht="84" x14ac:dyDescent="0.45">
      <c r="A109" s="2" t="s">
        <v>297</v>
      </c>
      <c r="B109" s="43">
        <v>5</v>
      </c>
      <c r="C109" s="43">
        <v>0</v>
      </c>
      <c r="D109" s="43">
        <v>12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115" t="s">
        <v>377</v>
      </c>
    </row>
    <row r="110" spans="1:12" ht="18.75" customHeight="1" x14ac:dyDescent="0.45">
      <c r="A110" s="33" t="s">
        <v>0</v>
      </c>
      <c r="B110" s="61">
        <f t="shared" ref="B110:J110" si="29">SUM(B105:B109)</f>
        <v>14</v>
      </c>
      <c r="C110" s="61">
        <f t="shared" si="29"/>
        <v>0</v>
      </c>
      <c r="D110" s="61">
        <f t="shared" si="29"/>
        <v>18</v>
      </c>
      <c r="E110" s="61">
        <f t="shared" si="29"/>
        <v>0</v>
      </c>
      <c r="F110" s="61">
        <f t="shared" si="29"/>
        <v>0</v>
      </c>
      <c r="G110" s="61">
        <f t="shared" si="29"/>
        <v>0</v>
      </c>
      <c r="H110" s="61">
        <f t="shared" si="29"/>
        <v>0</v>
      </c>
      <c r="I110" s="61">
        <f t="shared" si="29"/>
        <v>0</v>
      </c>
      <c r="J110" s="61">
        <f t="shared" si="29"/>
        <v>0</v>
      </c>
      <c r="K110" s="61">
        <f>SUM(K105:K109)</f>
        <v>0</v>
      </c>
      <c r="L110" s="58"/>
    </row>
    <row r="111" spans="1:12" ht="18.75" customHeight="1" x14ac:dyDescent="0.45">
      <c r="A111" s="1" t="s">
        <v>218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59"/>
    </row>
    <row r="112" spans="1:12" ht="18.75" customHeight="1" x14ac:dyDescent="0.45">
      <c r="A112" s="2" t="s">
        <v>298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70" t="s">
        <v>411</v>
      </c>
    </row>
    <row r="113" spans="1:12" ht="18.75" customHeight="1" x14ac:dyDescent="0.45">
      <c r="A113" s="2" t="s">
        <v>299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70" t="s">
        <v>412</v>
      </c>
    </row>
    <row r="114" spans="1:12" ht="18.75" customHeight="1" x14ac:dyDescent="0.45">
      <c r="A114" s="2" t="s">
        <v>300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70" t="s">
        <v>413</v>
      </c>
    </row>
    <row r="115" spans="1:12" ht="18.75" customHeight="1" x14ac:dyDescent="0.45">
      <c r="A115" s="33" t="s">
        <v>0</v>
      </c>
      <c r="B115" s="61">
        <f t="shared" ref="B115:J115" si="30">SUM(B112:B114)</f>
        <v>0</v>
      </c>
      <c r="C115" s="61">
        <f t="shared" si="30"/>
        <v>0</v>
      </c>
      <c r="D115" s="61">
        <f t="shared" si="30"/>
        <v>0</v>
      </c>
      <c r="E115" s="61">
        <f t="shared" si="30"/>
        <v>0</v>
      </c>
      <c r="F115" s="61">
        <f t="shared" si="30"/>
        <v>0</v>
      </c>
      <c r="G115" s="61">
        <f t="shared" si="30"/>
        <v>0</v>
      </c>
      <c r="H115" s="61">
        <f t="shared" si="30"/>
        <v>0</v>
      </c>
      <c r="I115" s="61">
        <f t="shared" si="30"/>
        <v>0</v>
      </c>
      <c r="J115" s="61">
        <f t="shared" si="30"/>
        <v>0</v>
      </c>
      <c r="K115" s="61">
        <f t="shared" ref="K115" si="31">SUM(K112:K114)</f>
        <v>0</v>
      </c>
      <c r="L115" s="58"/>
    </row>
    <row r="116" spans="1:12" ht="18.75" customHeight="1" x14ac:dyDescent="0.45">
      <c r="A116" s="33" t="s">
        <v>380</v>
      </c>
      <c r="B116" s="55">
        <f>B9+B15+B21+B27+B35+B42+B50+B56+B66+B72+B78+B85+B91+B97+B104+B110+B115</f>
        <v>698</v>
      </c>
      <c r="C116" s="55">
        <f t="shared" ref="C116:J116" si="32">C9+C15+C21+C27+C35+C42+C50+C56+C66+C72+C78+C85+C91+C97+C104+C110+C115</f>
        <v>79</v>
      </c>
      <c r="D116" s="55">
        <f t="shared" si="32"/>
        <v>436</v>
      </c>
      <c r="E116" s="55">
        <f t="shared" si="32"/>
        <v>35</v>
      </c>
      <c r="F116" s="55">
        <f t="shared" si="32"/>
        <v>1</v>
      </c>
      <c r="G116" s="55">
        <f t="shared" si="32"/>
        <v>35</v>
      </c>
      <c r="H116" s="55">
        <f t="shared" si="32"/>
        <v>52</v>
      </c>
      <c r="I116" s="55">
        <f t="shared" si="32"/>
        <v>48</v>
      </c>
      <c r="J116" s="55">
        <f t="shared" si="32"/>
        <v>9</v>
      </c>
      <c r="K116" s="55">
        <f>K9+K15+K21+K27+K35+K42+K50+K56+K66+K72+K78+K85+K91+K97+K104+K110+K115</f>
        <v>2</v>
      </c>
      <c r="L116" s="73"/>
    </row>
    <row r="117" spans="1:12" ht="18.75" customHeight="1" x14ac:dyDescent="0.45">
      <c r="A117" s="130" t="s">
        <v>324</v>
      </c>
      <c r="B117" s="163">
        <f>SUM(B116:K116)</f>
        <v>1395</v>
      </c>
      <c r="C117" s="164"/>
      <c r="D117" s="164"/>
      <c r="E117" s="164"/>
      <c r="F117" s="164"/>
      <c r="G117" s="164"/>
      <c r="H117" s="164"/>
      <c r="I117" s="164"/>
      <c r="J117" s="164"/>
      <c r="K117" s="113" t="s">
        <v>378</v>
      </c>
      <c r="L117" s="131"/>
    </row>
    <row r="118" spans="1:12" x14ac:dyDescent="0.45">
      <c r="A118" s="8" t="s">
        <v>317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x14ac:dyDescent="0.4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1" spans="1:12" x14ac:dyDescent="0.45">
      <c r="A121" s="13"/>
    </row>
    <row r="123" spans="1:12" x14ac:dyDescent="0.45">
      <c r="H123" s="8" t="s">
        <v>379</v>
      </c>
    </row>
  </sheetData>
  <mergeCells count="4">
    <mergeCell ref="A3:A4"/>
    <mergeCell ref="L3:L4"/>
    <mergeCell ref="B117:J117"/>
    <mergeCell ref="A1:L1"/>
  </mergeCells>
  <printOptions horizontalCentered="1"/>
  <pageMargins left="0.19685039370078741" right="0" top="0.70866141732283472" bottom="0.47244094488188981" header="0.59055118110236227" footer="0.59055118110236227"/>
  <pageSetup paperSize="9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สรุป-ตารางที่2 </vt:lpstr>
      <vt:lpstr>ตารางที่2</vt:lpstr>
      <vt:lpstr>สรุป-ตารางที่ 3-4</vt:lpstr>
      <vt:lpstr>ตารางที่3</vt:lpstr>
      <vt:lpstr>ตารางที่4</vt:lpstr>
      <vt:lpstr>ตารางที่3!Print_Area</vt:lpstr>
      <vt:lpstr>ตารางที่4!Print_Area</vt:lpstr>
      <vt:lpstr>'สรุป-ตารางที่ 3-4'!Print_Area</vt:lpstr>
      <vt:lpstr>ตารางที่2!Print_Titles</vt:lpstr>
      <vt:lpstr>ตารางที่4!Print_Titles</vt:lpstr>
      <vt:lpstr>'สรุป-ตารางที่2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TaeUser</dc:creator>
  <cp:lastModifiedBy>User</cp:lastModifiedBy>
  <cp:lastPrinted>2023-03-23T06:58:29Z</cp:lastPrinted>
  <dcterms:created xsi:type="dcterms:W3CDTF">2012-04-16T16:30:43Z</dcterms:created>
  <dcterms:modified xsi:type="dcterms:W3CDTF">2023-04-10T09:50:02Z</dcterms:modified>
</cp:coreProperties>
</file>